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1781567A9592DB52BC49D182E6755EFE6313" xr6:coauthVersionLast="47" xr6:coauthVersionMax="47" xr10:uidLastSave="{67F84AD9-1704-40E2-96B9-00B23DE5B69D}"/>
  <bookViews>
    <workbookView xWindow="-108" yWindow="-108" windowWidth="23256" windowHeight="13896" tabRatio="500" xr2:uid="{00000000-000D-0000-FFFF-FFFF00000000}"/>
  </bookViews>
  <sheets>
    <sheet name="Formwork Costing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2" i="1" l="1"/>
  <c r="J21" i="1"/>
  <c r="G21" i="1"/>
  <c r="K21" i="1" s="1"/>
  <c r="J20" i="1"/>
  <c r="G20" i="1"/>
  <c r="K20" i="1" s="1"/>
  <c r="J19" i="1"/>
  <c r="G19" i="1"/>
  <c r="K19" i="1" s="1"/>
  <c r="L19" i="1" s="1"/>
  <c r="M19" i="1" s="1"/>
  <c r="J18" i="1"/>
  <c r="G18" i="1"/>
  <c r="K18" i="1" s="1"/>
  <c r="J17" i="1"/>
  <c r="G17" i="1"/>
  <c r="K17" i="1" s="1"/>
  <c r="J16" i="1"/>
  <c r="L16" i="1" s="1"/>
  <c r="M16" i="1" s="1"/>
  <c r="G16" i="1"/>
  <c r="K16" i="1" s="1"/>
  <c r="J15" i="1"/>
  <c r="G15" i="1"/>
  <c r="K15" i="1" s="1"/>
  <c r="K14" i="1"/>
  <c r="L14" i="1" s="1"/>
  <c r="M14" i="1" s="1"/>
  <c r="J14" i="1"/>
  <c r="G14" i="1"/>
  <c r="J13" i="1"/>
  <c r="G13" i="1"/>
  <c r="K13" i="1" s="1"/>
  <c r="J12" i="1"/>
  <c r="L12" i="1" s="1"/>
  <c r="M12" i="1" s="1"/>
  <c r="G12" i="1"/>
  <c r="K12" i="1" s="1"/>
  <c r="J11" i="1"/>
  <c r="G11" i="1"/>
  <c r="K11" i="1" s="1"/>
  <c r="J10" i="1"/>
  <c r="G10" i="1"/>
  <c r="K10" i="1" s="1"/>
  <c r="J9" i="1"/>
  <c r="G9" i="1"/>
  <c r="K9" i="1" s="1"/>
  <c r="J8" i="1"/>
  <c r="L8" i="1" s="1"/>
  <c r="M8" i="1" s="1"/>
  <c r="G8" i="1"/>
  <c r="K8" i="1" s="1"/>
  <c r="J7" i="1"/>
  <c r="G7" i="1"/>
  <c r="K7" i="1" s="1"/>
  <c r="J6" i="1"/>
  <c r="G6" i="1"/>
  <c r="G22" i="1" s="1"/>
  <c r="L13" i="1" l="1"/>
  <c r="M13" i="1" s="1"/>
  <c r="L18" i="1"/>
  <c r="M18" i="1" s="1"/>
  <c r="L15" i="1"/>
  <c r="M15" i="1" s="1"/>
  <c r="L9" i="1"/>
  <c r="M9" i="1" s="1"/>
  <c r="L17" i="1"/>
  <c r="M17" i="1" s="1"/>
  <c r="L7" i="1"/>
  <c r="M7" i="1" s="1"/>
  <c r="L20" i="1"/>
  <c r="M20" i="1" s="1"/>
  <c r="L10" i="1"/>
  <c r="M10" i="1" s="1"/>
  <c r="L21" i="1"/>
  <c r="M21" i="1" s="1"/>
  <c r="L11" i="1"/>
  <c r="M11" i="1" s="1"/>
  <c r="K6" i="1"/>
  <c r="K22" i="1" s="1"/>
  <c r="J22" i="1"/>
  <c r="L6" i="1" l="1"/>
  <c r="M22" i="1" l="1"/>
  <c r="L22" i="1"/>
  <c r="M6" i="1"/>
</calcChain>
</file>

<file path=xl/sharedStrings.xml><?xml version="1.0" encoding="utf-8"?>
<sst xmlns="http://schemas.openxmlformats.org/spreadsheetml/2006/main" count="125" uniqueCount="108">
  <si>
    <t>SHUTTERING AND FORMWORK COST SHEET</t>
  </si>
  <si>
    <t>Element-wise formwork costing with repetition factor, material and labour rates per square metre | ExcelGurukulOnline.com</t>
  </si>
  <si>
    <t>Sl</t>
  </si>
  <si>
    <t>Structural Element</t>
  </si>
  <si>
    <t>Location / Floor</t>
  </si>
  <si>
    <t>Shuttering Area (Sqm)</t>
  </si>
  <si>
    <t>Repetitions</t>
  </si>
  <si>
    <t>Effective Area</t>
  </si>
  <si>
    <t>Material Rate / Sqm</t>
  </si>
  <si>
    <t>Labour Rate / Sqm</t>
  </si>
  <si>
    <t>Material Cost (INR)</t>
  </si>
  <si>
    <t>Labour Cost</t>
  </si>
  <si>
    <t>Total Cost</t>
  </si>
  <si>
    <t>Rate per Sqm</t>
  </si>
  <si>
    <t>Column Formwork</t>
  </si>
  <si>
    <t>Ground Floor</t>
  </si>
  <si>
    <t>Beam Bottom and Sides</t>
  </si>
  <si>
    <t>Slab Soffit</t>
  </si>
  <si>
    <t>Shear Wall</t>
  </si>
  <si>
    <t>Staircase Waist Slab</t>
  </si>
  <si>
    <t>First Floor</t>
  </si>
  <si>
    <t>Lift Wall Formwork</t>
  </si>
  <si>
    <t>Second Floor</t>
  </si>
  <si>
    <t>Chajja and Sunshade</t>
  </si>
  <si>
    <t>Retaining Wall</t>
  </si>
  <si>
    <t>Basement</t>
  </si>
  <si>
    <t>Raft Foundation Edge</t>
  </si>
  <si>
    <t>Water Tank Formwork</t>
  </si>
  <si>
    <t>Terrace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</si>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</sst>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>
      <alignment horizontal="right" vertical="center"/>
    </xf>
    <xf numFmtId="2" fontId="5" fillId="3" borderId="1" xfId="0" applyNumberFormat="1" applyFont="1" applyFill="1" applyBorder="1" applyAlignment="1">
      <alignment horizontal="left" vertical="center"/>
    </xf>
    <xf numFmtId="4" fontId="5" fillId="3" borderId="1" xfId="0" applyNumberFormat="1" applyFont="1" applyFill="1" applyBorder="1" applyAlignment="1">
      <alignment horizontal="right" vertical="center"/>
    </xf>
    <xf numFmtId="3" fontId="5" fillId="3" borderId="1" xfId="0" applyNumberFormat="1" applyFont="1" applyFill="1" applyBorder="1" applyAlignment="1">
      <alignment horizontal="left" vertical="center"/>
    </xf>
    <xf numFmtId="4" fontId="5" fillId="3" borderId="1" xfId="0" applyNumberFormat="1" applyFont="1" applyFill="1" applyBorder="1" applyAlignment="1">
      <alignment horizontal="left" vertical="center"/>
    </xf>
    <xf numFmtId="1" fontId="5" fillId="4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left" vertical="center"/>
    </xf>
    <xf numFmtId="2" fontId="5" fillId="4" borderId="1" xfId="0" applyNumberFormat="1" applyFont="1" applyFill="1" applyBorder="1" applyAlignment="1">
      <alignment horizontal="right" vertical="center"/>
    </xf>
    <xf numFmtId="2" fontId="5" fillId="4" borderId="1" xfId="0" applyNumberFormat="1" applyFont="1" applyFill="1" applyBorder="1" applyAlignment="1">
      <alignment horizontal="left" vertical="center"/>
    </xf>
    <xf numFmtId="4" fontId="5" fillId="4" borderId="1" xfId="0" applyNumberFormat="1" applyFont="1" applyFill="1" applyBorder="1" applyAlignment="1">
      <alignment horizontal="right" vertical="center"/>
    </xf>
    <xf numFmtId="3" fontId="5" fillId="4" borderId="1" xfId="0" applyNumberFormat="1" applyFont="1" applyFill="1" applyBorder="1" applyAlignment="1">
      <alignment horizontal="left" vertical="center"/>
    </xf>
    <xf numFmtId="4" fontId="5" fillId="4" borderId="1" xfId="0" applyNumberFormat="1" applyFont="1" applyFill="1" applyBorder="1" applyAlignment="1">
      <alignment horizontal="left" vertical="center"/>
    </xf>
    <xf numFmtId="1" fontId="6" fillId="5" borderId="1" xfId="0" applyNumberFormat="1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2" fontId="6" fillId="5" borderId="1" xfId="0" applyNumberFormat="1" applyFont="1" applyFill="1" applyBorder="1" applyAlignment="1">
      <alignment horizontal="right" vertical="center"/>
    </xf>
    <xf numFmtId="4" fontId="6" fillId="5" borderId="1" xfId="0" applyNumberFormat="1" applyFont="1" applyFill="1" applyBorder="1" applyAlignment="1">
      <alignment horizontal="left" vertical="center"/>
    </xf>
    <xf numFmtId="3" fontId="6" fillId="5" borderId="1" xfId="0" applyNumberFormat="1" applyFont="1" applyFill="1" applyBorder="1" applyAlignment="1">
      <alignment horizontal="right" vertical="center"/>
    </xf>
    <xf numFmtId="4" fontId="6" fillId="5" borderId="1" xfId="0" applyNumberFormat="1" applyFont="1" applyFill="1" applyBorder="1" applyAlignment="1">
      <alignment horizontal="right" vertical="center"/>
    </xf>
    <xf numFmtId="0" fontId="1" fillId="0" borderId="0" xfId="1"/>
    <xf numFmtId="0" fontId="7" fillId="6" borderId="2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9" fillId="8" borderId="3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left" vertical="center" indent="1"/>
    </xf>
    <xf numFmtId="0" fontId="10" fillId="9" borderId="6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10" borderId="9" xfId="1" applyFont="1" applyFill="1" applyBorder="1" applyAlignment="1">
      <alignment horizontal="left" vertical="center" indent="1"/>
    </xf>
    <xf numFmtId="0" fontId="10" fillId="10" borderId="10" xfId="1" applyFont="1" applyFill="1" applyBorder="1" applyAlignment="1">
      <alignment horizontal="left" vertical="center" indent="1"/>
    </xf>
    <xf numFmtId="0" fontId="10" fillId="10" borderId="8" xfId="1" applyFont="1" applyFill="1" applyBorder="1" applyAlignment="1">
      <alignment horizontal="left" vertical="center" indent="1"/>
    </xf>
    <xf numFmtId="0" fontId="11" fillId="10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center" vertical="center"/>
    </xf>
    <xf numFmtId="0" fontId="10" fillId="10" borderId="8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1F6ECFD0-C474-4CAA-BC0C-61E6A0D5719D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2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10" customWidth="1"/>
    <col min="3" max="3" width="24" customWidth="1"/>
    <col min="4" max="4" width="19" customWidth="1"/>
    <col min="5" max="5" width="24" customWidth="1"/>
    <col min="6" max="6" width="14" customWidth="1"/>
    <col min="7" max="7" width="17" customWidth="1"/>
    <col min="8" max="8" width="22" customWidth="1"/>
    <col min="9" max="9" width="20" customWidth="1"/>
    <col min="10" max="10" width="22" customWidth="1"/>
    <col min="11" max="13" width="15" customWidth="1"/>
  </cols>
  <sheetData>
    <row r="2" spans="2:13" ht="25.5" customHeight="1" x14ac:dyDescent="0.3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2:13" ht="18" customHeight="1" x14ac:dyDescent="0.3">
      <c r="B3" s="1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5" spans="2:13" ht="19.5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</row>
    <row r="6" spans="2:13" x14ac:dyDescent="0.3">
      <c r="B6" s="4">
        <v>1</v>
      </c>
      <c r="C6" s="5" t="s">
        <v>14</v>
      </c>
      <c r="D6" s="5" t="s">
        <v>15</v>
      </c>
      <c r="E6" s="6">
        <v>420</v>
      </c>
      <c r="F6" s="4">
        <v>6</v>
      </c>
      <c r="G6" s="7">
        <f t="shared" ref="G6:G21" si="0">ROUND(E6*F6,2)</f>
        <v>2520</v>
      </c>
      <c r="H6" s="8">
        <v>185</v>
      </c>
      <c r="I6" s="8">
        <v>240</v>
      </c>
      <c r="J6" s="9">
        <f t="shared" ref="J6:J21" si="1">ROUND(E6*H6,0)</f>
        <v>77700</v>
      </c>
      <c r="K6" s="9">
        <f t="shared" ref="K6:K21" si="2">ROUND(G6*I6,0)</f>
        <v>604800</v>
      </c>
      <c r="L6" s="9">
        <f t="shared" ref="L6:L21" si="3">J6+K6</f>
        <v>682500</v>
      </c>
      <c r="M6" s="10">
        <f t="shared" ref="M6:M21" si="4">IFERROR(ROUND(L6/G6,2),0)</f>
        <v>270.83</v>
      </c>
    </row>
    <row r="7" spans="2:13" x14ac:dyDescent="0.3">
      <c r="B7" s="11">
        <v>2</v>
      </c>
      <c r="C7" s="12" t="s">
        <v>16</v>
      </c>
      <c r="D7" s="12" t="s">
        <v>15</v>
      </c>
      <c r="E7" s="13">
        <v>680</v>
      </c>
      <c r="F7" s="11">
        <v>4</v>
      </c>
      <c r="G7" s="14">
        <f t="shared" si="0"/>
        <v>2720</v>
      </c>
      <c r="H7" s="15">
        <v>195</v>
      </c>
      <c r="I7" s="15">
        <v>265</v>
      </c>
      <c r="J7" s="16">
        <f t="shared" si="1"/>
        <v>132600</v>
      </c>
      <c r="K7" s="16">
        <f t="shared" si="2"/>
        <v>720800</v>
      </c>
      <c r="L7" s="16">
        <f t="shared" si="3"/>
        <v>853400</v>
      </c>
      <c r="M7" s="17">
        <f t="shared" si="4"/>
        <v>313.75</v>
      </c>
    </row>
    <row r="8" spans="2:13" x14ac:dyDescent="0.3">
      <c r="B8" s="4">
        <v>3</v>
      </c>
      <c r="C8" s="5" t="s">
        <v>17</v>
      </c>
      <c r="D8" s="5" t="s">
        <v>15</v>
      </c>
      <c r="E8" s="6">
        <v>1250</v>
      </c>
      <c r="F8" s="4">
        <v>4</v>
      </c>
      <c r="G8" s="7">
        <f t="shared" si="0"/>
        <v>5000</v>
      </c>
      <c r="H8" s="8">
        <v>210</v>
      </c>
      <c r="I8" s="8">
        <v>230</v>
      </c>
      <c r="J8" s="9">
        <f t="shared" si="1"/>
        <v>262500</v>
      </c>
      <c r="K8" s="9">
        <f t="shared" si="2"/>
        <v>1150000</v>
      </c>
      <c r="L8" s="9">
        <f t="shared" si="3"/>
        <v>1412500</v>
      </c>
      <c r="M8" s="10">
        <f t="shared" si="4"/>
        <v>282.5</v>
      </c>
    </row>
    <row r="9" spans="2:13" x14ac:dyDescent="0.3">
      <c r="B9" s="11">
        <v>4</v>
      </c>
      <c r="C9" s="12" t="s">
        <v>18</v>
      </c>
      <c r="D9" s="12" t="s">
        <v>15</v>
      </c>
      <c r="E9" s="13">
        <v>340</v>
      </c>
      <c r="F9" s="11">
        <v>5</v>
      </c>
      <c r="G9" s="14">
        <f t="shared" si="0"/>
        <v>1700</v>
      </c>
      <c r="H9" s="15">
        <v>225</v>
      </c>
      <c r="I9" s="15">
        <v>280</v>
      </c>
      <c r="J9" s="16">
        <f t="shared" si="1"/>
        <v>76500</v>
      </c>
      <c r="K9" s="16">
        <f t="shared" si="2"/>
        <v>476000</v>
      </c>
      <c r="L9" s="16">
        <f t="shared" si="3"/>
        <v>552500</v>
      </c>
      <c r="M9" s="17">
        <f t="shared" si="4"/>
        <v>325</v>
      </c>
    </row>
    <row r="10" spans="2:13" x14ac:dyDescent="0.3">
      <c r="B10" s="4">
        <v>5</v>
      </c>
      <c r="C10" s="5" t="s">
        <v>19</v>
      </c>
      <c r="D10" s="5" t="s">
        <v>15</v>
      </c>
      <c r="E10" s="6">
        <v>180</v>
      </c>
      <c r="F10" s="4">
        <v>3</v>
      </c>
      <c r="G10" s="7">
        <f t="shared" si="0"/>
        <v>540</v>
      </c>
      <c r="H10" s="8">
        <v>240</v>
      </c>
      <c r="I10" s="8">
        <v>320</v>
      </c>
      <c r="J10" s="9">
        <f t="shared" si="1"/>
        <v>43200</v>
      </c>
      <c r="K10" s="9">
        <f t="shared" si="2"/>
        <v>172800</v>
      </c>
      <c r="L10" s="9">
        <f t="shared" si="3"/>
        <v>216000</v>
      </c>
      <c r="M10" s="10">
        <f t="shared" si="4"/>
        <v>400</v>
      </c>
    </row>
    <row r="11" spans="2:13" x14ac:dyDescent="0.3">
      <c r="B11" s="11">
        <v>6</v>
      </c>
      <c r="C11" s="12" t="s">
        <v>14</v>
      </c>
      <c r="D11" s="12" t="s">
        <v>20</v>
      </c>
      <c r="E11" s="13">
        <v>420</v>
      </c>
      <c r="F11" s="11">
        <v>6</v>
      </c>
      <c r="G11" s="14">
        <f t="shared" si="0"/>
        <v>2520</v>
      </c>
      <c r="H11" s="15">
        <v>185</v>
      </c>
      <c r="I11" s="15">
        <v>240</v>
      </c>
      <c r="J11" s="16">
        <f t="shared" si="1"/>
        <v>77700</v>
      </c>
      <c r="K11" s="16">
        <f t="shared" si="2"/>
        <v>604800</v>
      </c>
      <c r="L11" s="16">
        <f t="shared" si="3"/>
        <v>682500</v>
      </c>
      <c r="M11" s="17">
        <f t="shared" si="4"/>
        <v>270.83</v>
      </c>
    </row>
    <row r="12" spans="2:13" x14ac:dyDescent="0.3">
      <c r="B12" s="4">
        <v>7</v>
      </c>
      <c r="C12" s="5" t="s">
        <v>16</v>
      </c>
      <c r="D12" s="5" t="s">
        <v>20</v>
      </c>
      <c r="E12" s="6">
        <v>680</v>
      </c>
      <c r="F12" s="4">
        <v>4</v>
      </c>
      <c r="G12" s="7">
        <f t="shared" si="0"/>
        <v>2720</v>
      </c>
      <c r="H12" s="8">
        <v>195</v>
      </c>
      <c r="I12" s="8">
        <v>265</v>
      </c>
      <c r="J12" s="9">
        <f t="shared" si="1"/>
        <v>132600</v>
      </c>
      <c r="K12" s="9">
        <f t="shared" si="2"/>
        <v>720800</v>
      </c>
      <c r="L12" s="9">
        <f t="shared" si="3"/>
        <v>853400</v>
      </c>
      <c r="M12" s="10">
        <f t="shared" si="4"/>
        <v>313.75</v>
      </c>
    </row>
    <row r="13" spans="2:13" x14ac:dyDescent="0.3">
      <c r="B13" s="11">
        <v>8</v>
      </c>
      <c r="C13" s="12" t="s">
        <v>17</v>
      </c>
      <c r="D13" s="12" t="s">
        <v>20</v>
      </c>
      <c r="E13" s="13">
        <v>1250</v>
      </c>
      <c r="F13" s="11">
        <v>4</v>
      </c>
      <c r="G13" s="14">
        <f t="shared" si="0"/>
        <v>5000</v>
      </c>
      <c r="H13" s="15">
        <v>210</v>
      </c>
      <c r="I13" s="15">
        <v>230</v>
      </c>
      <c r="J13" s="16">
        <f t="shared" si="1"/>
        <v>262500</v>
      </c>
      <c r="K13" s="16">
        <f t="shared" si="2"/>
        <v>1150000</v>
      </c>
      <c r="L13" s="16">
        <f t="shared" si="3"/>
        <v>1412500</v>
      </c>
      <c r="M13" s="17">
        <f t="shared" si="4"/>
        <v>282.5</v>
      </c>
    </row>
    <row r="14" spans="2:13" x14ac:dyDescent="0.3">
      <c r="B14" s="4">
        <v>9</v>
      </c>
      <c r="C14" s="5" t="s">
        <v>21</v>
      </c>
      <c r="D14" s="5" t="s">
        <v>20</v>
      </c>
      <c r="E14" s="6">
        <v>260</v>
      </c>
      <c r="F14" s="4">
        <v>5</v>
      </c>
      <c r="G14" s="7">
        <f t="shared" si="0"/>
        <v>1300</v>
      </c>
      <c r="H14" s="8">
        <v>230</v>
      </c>
      <c r="I14" s="8">
        <v>290</v>
      </c>
      <c r="J14" s="9">
        <f t="shared" si="1"/>
        <v>59800</v>
      </c>
      <c r="K14" s="9">
        <f t="shared" si="2"/>
        <v>377000</v>
      </c>
      <c r="L14" s="9">
        <f t="shared" si="3"/>
        <v>436800</v>
      </c>
      <c r="M14" s="10">
        <f t="shared" si="4"/>
        <v>336</v>
      </c>
    </row>
    <row r="15" spans="2:13" x14ac:dyDescent="0.3">
      <c r="B15" s="11">
        <v>10</v>
      </c>
      <c r="C15" s="12" t="s">
        <v>19</v>
      </c>
      <c r="D15" s="12" t="s">
        <v>20</v>
      </c>
      <c r="E15" s="13">
        <v>180</v>
      </c>
      <c r="F15" s="11">
        <v>3</v>
      </c>
      <c r="G15" s="14">
        <f t="shared" si="0"/>
        <v>540</v>
      </c>
      <c r="H15" s="15">
        <v>240</v>
      </c>
      <c r="I15" s="15">
        <v>320</v>
      </c>
      <c r="J15" s="16">
        <f t="shared" si="1"/>
        <v>43200</v>
      </c>
      <c r="K15" s="16">
        <f t="shared" si="2"/>
        <v>172800</v>
      </c>
      <c r="L15" s="16">
        <f t="shared" si="3"/>
        <v>216000</v>
      </c>
      <c r="M15" s="17">
        <f t="shared" si="4"/>
        <v>400</v>
      </c>
    </row>
    <row r="16" spans="2:13" x14ac:dyDescent="0.3">
      <c r="B16" s="4">
        <v>11</v>
      </c>
      <c r="C16" s="5" t="s">
        <v>14</v>
      </c>
      <c r="D16" s="5" t="s">
        <v>22</v>
      </c>
      <c r="E16" s="6">
        <v>420</v>
      </c>
      <c r="F16" s="4">
        <v>6</v>
      </c>
      <c r="G16" s="7">
        <f t="shared" si="0"/>
        <v>2520</v>
      </c>
      <c r="H16" s="8">
        <v>185</v>
      </c>
      <c r="I16" s="8">
        <v>240</v>
      </c>
      <c r="J16" s="9">
        <f t="shared" si="1"/>
        <v>77700</v>
      </c>
      <c r="K16" s="9">
        <f t="shared" si="2"/>
        <v>604800</v>
      </c>
      <c r="L16" s="9">
        <f t="shared" si="3"/>
        <v>682500</v>
      </c>
      <c r="M16" s="10">
        <f t="shared" si="4"/>
        <v>270.83</v>
      </c>
    </row>
    <row r="17" spans="2:13" x14ac:dyDescent="0.3">
      <c r="B17" s="11">
        <v>12</v>
      </c>
      <c r="C17" s="12" t="s">
        <v>17</v>
      </c>
      <c r="D17" s="12" t="s">
        <v>22</v>
      </c>
      <c r="E17" s="13">
        <v>1250</v>
      </c>
      <c r="F17" s="11">
        <v>4</v>
      </c>
      <c r="G17" s="14">
        <f t="shared" si="0"/>
        <v>5000</v>
      </c>
      <c r="H17" s="15">
        <v>210</v>
      </c>
      <c r="I17" s="15">
        <v>230</v>
      </c>
      <c r="J17" s="16">
        <f t="shared" si="1"/>
        <v>262500</v>
      </c>
      <c r="K17" s="16">
        <f t="shared" si="2"/>
        <v>1150000</v>
      </c>
      <c r="L17" s="16">
        <f t="shared" si="3"/>
        <v>1412500</v>
      </c>
      <c r="M17" s="17">
        <f t="shared" si="4"/>
        <v>282.5</v>
      </c>
    </row>
    <row r="18" spans="2:13" x14ac:dyDescent="0.3">
      <c r="B18" s="4">
        <v>13</v>
      </c>
      <c r="C18" s="5" t="s">
        <v>23</v>
      </c>
      <c r="D18" s="5" t="s">
        <v>22</v>
      </c>
      <c r="E18" s="6">
        <v>95</v>
      </c>
      <c r="F18" s="4">
        <v>2</v>
      </c>
      <c r="G18" s="7">
        <f t="shared" si="0"/>
        <v>190</v>
      </c>
      <c r="H18" s="8">
        <v>250</v>
      </c>
      <c r="I18" s="8">
        <v>350</v>
      </c>
      <c r="J18" s="9">
        <f t="shared" si="1"/>
        <v>23750</v>
      </c>
      <c r="K18" s="9">
        <f t="shared" si="2"/>
        <v>66500</v>
      </c>
      <c r="L18" s="9">
        <f t="shared" si="3"/>
        <v>90250</v>
      </c>
      <c r="M18" s="10">
        <f t="shared" si="4"/>
        <v>475</v>
      </c>
    </row>
    <row r="19" spans="2:13" x14ac:dyDescent="0.3">
      <c r="B19" s="11">
        <v>14</v>
      </c>
      <c r="C19" s="12" t="s">
        <v>24</v>
      </c>
      <c r="D19" s="12" t="s">
        <v>25</v>
      </c>
      <c r="E19" s="13">
        <v>520</v>
      </c>
      <c r="F19" s="11">
        <v>3</v>
      </c>
      <c r="G19" s="14">
        <f t="shared" si="0"/>
        <v>1560</v>
      </c>
      <c r="H19" s="15">
        <v>235</v>
      </c>
      <c r="I19" s="15">
        <v>300</v>
      </c>
      <c r="J19" s="16">
        <f t="shared" si="1"/>
        <v>122200</v>
      </c>
      <c r="K19" s="16">
        <f t="shared" si="2"/>
        <v>468000</v>
      </c>
      <c r="L19" s="16">
        <f t="shared" si="3"/>
        <v>590200</v>
      </c>
      <c r="M19" s="17">
        <f t="shared" si="4"/>
        <v>378.33</v>
      </c>
    </row>
    <row r="20" spans="2:13" x14ac:dyDescent="0.3">
      <c r="B20" s="4">
        <v>15</v>
      </c>
      <c r="C20" s="5" t="s">
        <v>26</v>
      </c>
      <c r="D20" s="5" t="s">
        <v>25</v>
      </c>
      <c r="E20" s="6">
        <v>210</v>
      </c>
      <c r="F20" s="4">
        <v>2</v>
      </c>
      <c r="G20" s="7">
        <f t="shared" si="0"/>
        <v>420</v>
      </c>
      <c r="H20" s="8">
        <v>200</v>
      </c>
      <c r="I20" s="8">
        <v>270</v>
      </c>
      <c r="J20" s="9">
        <f t="shared" si="1"/>
        <v>42000</v>
      </c>
      <c r="K20" s="9">
        <f t="shared" si="2"/>
        <v>113400</v>
      </c>
      <c r="L20" s="9">
        <f t="shared" si="3"/>
        <v>155400</v>
      </c>
      <c r="M20" s="10">
        <f t="shared" si="4"/>
        <v>370</v>
      </c>
    </row>
    <row r="21" spans="2:13" x14ac:dyDescent="0.3">
      <c r="B21" s="11">
        <v>16</v>
      </c>
      <c r="C21" s="12" t="s">
        <v>27</v>
      </c>
      <c r="D21" s="12" t="s">
        <v>28</v>
      </c>
      <c r="E21" s="13">
        <v>140</v>
      </c>
      <c r="F21" s="11">
        <v>2</v>
      </c>
      <c r="G21" s="14">
        <f t="shared" si="0"/>
        <v>280</v>
      </c>
      <c r="H21" s="15">
        <v>245</v>
      </c>
      <c r="I21" s="15">
        <v>330</v>
      </c>
      <c r="J21" s="16">
        <f t="shared" si="1"/>
        <v>34300</v>
      </c>
      <c r="K21" s="16">
        <f t="shared" si="2"/>
        <v>92400</v>
      </c>
      <c r="L21" s="16">
        <f t="shared" si="3"/>
        <v>126700</v>
      </c>
      <c r="M21" s="17">
        <f t="shared" si="4"/>
        <v>452.5</v>
      </c>
    </row>
    <row r="22" spans="2:13" x14ac:dyDescent="0.3">
      <c r="B22" s="18"/>
      <c r="C22" s="19" t="s">
        <v>29</v>
      </c>
      <c r="D22" s="19"/>
      <c r="E22" s="20">
        <f>ROUND(SUM(E6:E21),2)</f>
        <v>8295</v>
      </c>
      <c r="F22" s="18"/>
      <c r="G22" s="20">
        <f>ROUND(SUM(G6:G21),2)</f>
        <v>34530</v>
      </c>
      <c r="H22" s="21"/>
      <c r="I22" s="21"/>
      <c r="J22" s="22">
        <f>SUM(J6:J21)</f>
        <v>1730750</v>
      </c>
      <c r="K22" s="22">
        <f>SUM(K6:K21)</f>
        <v>8644900</v>
      </c>
      <c r="L22" s="22">
        <f>SUM(L6:L21)</f>
        <v>10375650</v>
      </c>
      <c r="M22" s="23">
        <f>IFERROR(ROUND(SUM(L6:L21)/SUM(G6:G21),2),0)</f>
        <v>300.48</v>
      </c>
    </row>
  </sheetData>
  <mergeCells count="2">
    <mergeCell ref="B2:M2"/>
    <mergeCell ref="B3:M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A10E5-29E3-4B0C-9271-10581FF16FA3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24" customWidth="1"/>
    <col min="3" max="3" width="45.6640625" style="24" customWidth="1"/>
    <col min="4" max="4" width="65.6640625" style="24" customWidth="1"/>
    <col min="5" max="5" width="80.6640625" style="24" customWidth="1"/>
    <col min="6" max="6" width="3" style="24" customWidth="1"/>
    <col min="7" max="16384" width="8.88671875" style="24"/>
  </cols>
  <sheetData>
    <row r="1" spans="2:5" ht="8.1" customHeight="1" x14ac:dyDescent="0.3"/>
    <row r="2" spans="2:5" ht="33.9" customHeight="1" x14ac:dyDescent="0.3">
      <c r="B2" s="25" t="s">
        <v>30</v>
      </c>
      <c r="C2" s="25"/>
      <c r="D2" s="25"/>
      <c r="E2" s="25"/>
    </row>
    <row r="3" spans="2:5" ht="18" customHeight="1" x14ac:dyDescent="0.3">
      <c r="B3" s="26" t="s">
        <v>31</v>
      </c>
      <c r="C3" s="26"/>
      <c r="D3" s="26"/>
      <c r="E3" s="26"/>
    </row>
    <row r="4" spans="2:5" ht="6" customHeight="1" x14ac:dyDescent="0.3"/>
    <row r="5" spans="2:5" ht="20.100000000000001" customHeight="1" x14ac:dyDescent="0.3">
      <c r="B5" s="27" t="s">
        <v>32</v>
      </c>
      <c r="C5" s="28"/>
      <c r="D5" s="29" t="s">
        <v>33</v>
      </c>
      <c r="E5" s="29" t="s">
        <v>34</v>
      </c>
    </row>
    <row r="6" spans="2:5" ht="20.100000000000001" customHeight="1" x14ac:dyDescent="0.3">
      <c r="B6" s="30" t="s">
        <v>35</v>
      </c>
      <c r="C6" s="31"/>
      <c r="D6" s="32" t="s">
        <v>36</v>
      </c>
      <c r="E6" s="33" t="s">
        <v>37</v>
      </c>
    </row>
    <row r="7" spans="2:5" ht="20.100000000000001" customHeight="1" x14ac:dyDescent="0.3">
      <c r="B7" s="34" t="s">
        <v>38</v>
      </c>
      <c r="C7" s="35"/>
      <c r="D7" s="36" t="s">
        <v>39</v>
      </c>
      <c r="E7" s="37" t="s">
        <v>40</v>
      </c>
    </row>
    <row r="8" spans="2:5" ht="20.100000000000001" customHeight="1" x14ac:dyDescent="0.3">
      <c r="B8" s="38" t="s">
        <v>41</v>
      </c>
      <c r="C8" s="39"/>
      <c r="D8" s="32" t="s">
        <v>42</v>
      </c>
      <c r="E8" s="33" t="s">
        <v>43</v>
      </c>
    </row>
    <row r="9" spans="2:5" ht="6" customHeight="1" x14ac:dyDescent="0.3"/>
    <row r="10" spans="2:5" ht="20.100000000000001" customHeight="1" x14ac:dyDescent="0.3">
      <c r="B10" s="40" t="s">
        <v>44</v>
      </c>
      <c r="C10" s="29" t="s">
        <v>45</v>
      </c>
      <c r="D10" s="29" t="s">
        <v>46</v>
      </c>
      <c r="E10" s="29" t="s">
        <v>47</v>
      </c>
    </row>
    <row r="11" spans="2:5" ht="20.100000000000001" customHeight="1" x14ac:dyDescent="0.3">
      <c r="B11" s="41">
        <v>1</v>
      </c>
      <c r="C11" s="36" t="s">
        <v>48</v>
      </c>
      <c r="D11" s="36" t="s">
        <v>49</v>
      </c>
      <c r="E11" s="37" t="s">
        <v>50</v>
      </c>
    </row>
    <row r="12" spans="2:5" ht="20.100000000000001" customHeight="1" x14ac:dyDescent="0.3">
      <c r="B12" s="42">
        <v>2</v>
      </c>
      <c r="C12" s="32" t="s">
        <v>51</v>
      </c>
      <c r="D12" s="32" t="s">
        <v>52</v>
      </c>
      <c r="E12" s="33" t="s">
        <v>53</v>
      </c>
    </row>
    <row r="13" spans="2:5" ht="20.100000000000001" customHeight="1" x14ac:dyDescent="0.3">
      <c r="B13" s="41">
        <v>3</v>
      </c>
      <c r="C13" s="36" t="s">
        <v>54</v>
      </c>
      <c r="D13" s="36" t="s">
        <v>55</v>
      </c>
      <c r="E13" s="37" t="s">
        <v>56</v>
      </c>
    </row>
    <row r="14" spans="2:5" ht="20.100000000000001" customHeight="1" x14ac:dyDescent="0.3">
      <c r="B14" s="42">
        <v>4</v>
      </c>
      <c r="C14" s="32" t="s">
        <v>57</v>
      </c>
      <c r="D14" s="32" t="s">
        <v>58</v>
      </c>
      <c r="E14" s="33" t="s">
        <v>59</v>
      </c>
    </row>
    <row r="15" spans="2:5" ht="20.100000000000001" customHeight="1" x14ac:dyDescent="0.3">
      <c r="B15" s="41">
        <v>5</v>
      </c>
      <c r="C15" s="36" t="s">
        <v>60</v>
      </c>
      <c r="D15" s="36" t="s">
        <v>61</v>
      </c>
      <c r="E15" s="37" t="s">
        <v>62</v>
      </c>
    </row>
    <row r="16" spans="2:5" ht="20.100000000000001" customHeight="1" x14ac:dyDescent="0.3">
      <c r="B16" s="42">
        <v>6</v>
      </c>
      <c r="C16" s="32" t="s">
        <v>63</v>
      </c>
      <c r="D16" s="32" t="s">
        <v>64</v>
      </c>
      <c r="E16" s="33" t="s">
        <v>65</v>
      </c>
    </row>
    <row r="17" spans="2:5" ht="20.100000000000001" customHeight="1" x14ac:dyDescent="0.3">
      <c r="B17" s="41">
        <v>7</v>
      </c>
      <c r="C17" s="36" t="s">
        <v>66</v>
      </c>
      <c r="D17" s="36" t="s">
        <v>67</v>
      </c>
      <c r="E17" s="37" t="s">
        <v>68</v>
      </c>
    </row>
    <row r="18" spans="2:5" ht="20.100000000000001" customHeight="1" x14ac:dyDescent="0.3">
      <c r="B18" s="42">
        <v>8</v>
      </c>
      <c r="C18" s="32" t="s">
        <v>69</v>
      </c>
      <c r="D18" s="32" t="s">
        <v>70</v>
      </c>
      <c r="E18" s="33" t="s">
        <v>71</v>
      </c>
    </row>
    <row r="19" spans="2:5" ht="20.100000000000001" customHeight="1" x14ac:dyDescent="0.3">
      <c r="B19" s="41">
        <v>9</v>
      </c>
      <c r="C19" s="36" t="s">
        <v>72</v>
      </c>
      <c r="D19" s="36" t="s">
        <v>73</v>
      </c>
      <c r="E19" s="37" t="s">
        <v>74</v>
      </c>
    </row>
    <row r="20" spans="2:5" ht="20.100000000000001" customHeight="1" x14ac:dyDescent="0.3">
      <c r="B20" s="42">
        <v>10</v>
      </c>
      <c r="C20" s="32" t="s">
        <v>75</v>
      </c>
      <c r="D20" s="32" t="s">
        <v>76</v>
      </c>
      <c r="E20" s="33" t="s">
        <v>77</v>
      </c>
    </row>
    <row r="21" spans="2:5" ht="20.100000000000001" customHeight="1" x14ac:dyDescent="0.3">
      <c r="B21" s="41">
        <v>11</v>
      </c>
      <c r="C21" s="36" t="s">
        <v>78</v>
      </c>
      <c r="D21" s="36" t="s">
        <v>79</v>
      </c>
      <c r="E21" s="37" t="s">
        <v>80</v>
      </c>
    </row>
    <row r="22" spans="2:5" ht="20.100000000000001" customHeight="1" x14ac:dyDescent="0.3">
      <c r="B22" s="42">
        <v>12</v>
      </c>
      <c r="C22" s="32" t="s">
        <v>81</v>
      </c>
      <c r="D22" s="32" t="s">
        <v>82</v>
      </c>
      <c r="E22" s="33" t="s">
        <v>83</v>
      </c>
    </row>
    <row r="23" spans="2:5" ht="20.100000000000001" customHeight="1" x14ac:dyDescent="0.3">
      <c r="B23" s="41">
        <v>13</v>
      </c>
      <c r="C23" s="36" t="s">
        <v>84</v>
      </c>
      <c r="D23" s="36" t="s">
        <v>85</v>
      </c>
      <c r="E23" s="37" t="s">
        <v>86</v>
      </c>
    </row>
    <row r="24" spans="2:5" ht="20.100000000000001" customHeight="1" x14ac:dyDescent="0.3">
      <c r="B24" s="42">
        <v>14</v>
      </c>
      <c r="C24" s="32" t="s">
        <v>87</v>
      </c>
      <c r="D24" s="32" t="s">
        <v>88</v>
      </c>
      <c r="E24" s="33" t="s">
        <v>89</v>
      </c>
    </row>
    <row r="25" spans="2:5" ht="20.100000000000001" customHeight="1" x14ac:dyDescent="0.3">
      <c r="B25" s="41">
        <v>15</v>
      </c>
      <c r="C25" s="36" t="s">
        <v>90</v>
      </c>
      <c r="D25" s="36" t="s">
        <v>91</v>
      </c>
      <c r="E25" s="37" t="s">
        <v>92</v>
      </c>
    </row>
    <row r="26" spans="2:5" ht="20.100000000000001" customHeight="1" x14ac:dyDescent="0.3">
      <c r="B26" s="42">
        <v>16</v>
      </c>
      <c r="C26" s="32" t="s">
        <v>93</v>
      </c>
      <c r="D26" s="32" t="s">
        <v>94</v>
      </c>
      <c r="E26" s="33" t="s">
        <v>95</v>
      </c>
    </row>
    <row r="27" spans="2:5" ht="20.100000000000001" customHeight="1" x14ac:dyDescent="0.3">
      <c r="B27" s="41">
        <v>17</v>
      </c>
      <c r="C27" s="36" t="s">
        <v>96</v>
      </c>
      <c r="D27" s="36" t="s">
        <v>97</v>
      </c>
      <c r="E27" s="37" t="s">
        <v>98</v>
      </c>
    </row>
    <row r="28" spans="2:5" ht="20.100000000000001" customHeight="1" x14ac:dyDescent="0.3">
      <c r="B28" s="42">
        <v>18</v>
      </c>
      <c r="C28" s="32" t="s">
        <v>99</v>
      </c>
      <c r="D28" s="32" t="s">
        <v>100</v>
      </c>
      <c r="E28" s="33" t="s">
        <v>101</v>
      </c>
    </row>
    <row r="29" spans="2:5" ht="20.100000000000001" customHeight="1" x14ac:dyDescent="0.3">
      <c r="B29" s="41">
        <v>19</v>
      </c>
      <c r="C29" s="36" t="s">
        <v>102</v>
      </c>
      <c r="D29" s="36" t="s">
        <v>103</v>
      </c>
      <c r="E29" s="37" t="s">
        <v>104</v>
      </c>
    </row>
    <row r="30" spans="2:5" ht="20.100000000000001" customHeight="1" x14ac:dyDescent="0.3">
      <c r="B30" s="42">
        <v>20</v>
      </c>
      <c r="C30" s="32" t="s">
        <v>105</v>
      </c>
      <c r="D30" s="32" t="s">
        <v>106</v>
      </c>
      <c r="E30" s="33" t="s">
        <v>107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518010A2-D5B6-4228-A1B1-2F8EBDAF62D7}"/>
    <hyperlink ref="E7" r:id="rId2" tooltip="Browse all template categories" xr:uid="{2BE35B98-99FB-4AB7-825E-5B2A8FE000EA}"/>
    <hyperlink ref="E8" r:id="rId3" tooltip="Email Excel Gurukul Online for custom templates" xr:uid="{11ACBB3A-2A4A-407D-BB11-2B78A335ECB1}"/>
    <hyperlink ref="E11" r:id="rId4" tooltip="Browse 📊  Project Management templates on Excel Gurukul Online" xr:uid="{50E24510-CF5C-48B9-A825-7F853B398C26}"/>
    <hyperlink ref="E12" r:id="rId5" tooltip="Browse 📉  Charts, Dashboards &amp; Analytics templates on Excel Gurukul Online" xr:uid="{76220DA6-1848-485E-BADC-05E33C0CB985}"/>
    <hyperlink ref="E13" r:id="rId6" tooltip="Browse 💻  Technology &amp; IT templates on Excel Gurukul Online" xr:uid="{14E0AB35-2F7A-492D-9493-EFE91CCFD226}"/>
    <hyperlink ref="E14" r:id="rId7" tooltip="Browse 🏛️  Corporate Governance templates on Excel Gurukul Online" xr:uid="{AE1E2CFB-8469-4D6F-A5DF-E245CA381E01}"/>
    <hyperlink ref="E15" r:id="rId8" tooltip="Browse 📈  Sales &amp; Marketing templates on Excel Gurukul Online" xr:uid="{429B2DCA-C5DA-44E9-A2AB-54129EC888F4}"/>
    <hyperlink ref="E16" r:id="rId9" xr:uid="{3D984F2A-6D57-4FAA-A50A-EF0DEC0A5821}"/>
    <hyperlink ref="E17" r:id="rId10" xr:uid="{C28A5FDF-EEA0-4C73-AF52-16918B7A22D7}"/>
    <hyperlink ref="E18" r:id="rId11" tooltip="Browse 💼  Business &amp; Operations templates on Excel Gurukul Online" xr:uid="{599CE97D-11EE-4A07-8313-42A81F31BCD4}"/>
    <hyperlink ref="E19" r:id="rId12" tooltip="Browse ⚖️  Legal &amp; Compliance templates on Excel Gurukul Online" xr:uid="{20B71D49-E57E-41EF-B957-811D1544AF3C}"/>
    <hyperlink ref="E20" r:id="rId13" xr:uid="{4F4F1CA8-63F5-447E-8062-9F62F9AF7FC5}"/>
    <hyperlink ref="E22" r:id="rId14" xr:uid="{694D3B88-1F61-4B3B-97F3-231ABDF3BAAD}"/>
    <hyperlink ref="E23" r:id="rId15" xr:uid="{14177BA3-5E87-47B8-ACFE-4C620DF46EBF}"/>
    <hyperlink ref="E24" r:id="rId16" xr:uid="{BD1BA295-174B-4A75-BED0-A029843A1B24}"/>
    <hyperlink ref="E25" r:id="rId17" xr:uid="{C76BD191-AF8C-4ED1-8478-FEB98DF9124D}"/>
    <hyperlink ref="E26" r:id="rId18" tooltip="Browse 🏨  Hospitality &amp; Tourism templates on Excel Gurukul Online" xr:uid="{90587148-8513-4A82-AB93-7FA5C73A38BF}"/>
    <hyperlink ref="E27" r:id="rId19" tooltip="Browse 📦  Inventory &amp; Logistics templates on Excel Gurukul Online" xr:uid="{BFB22FFC-489F-482C-B1B2-A331B6A2FDD4}"/>
    <hyperlink ref="E28" r:id="rId20" xr:uid="{691A2154-D31D-4868-B5CE-A1B1D2853678}"/>
    <hyperlink ref="E29" r:id="rId21" xr:uid="{D32F3084-4320-44AA-B1D4-2390601521F4}"/>
    <hyperlink ref="E30" r:id="rId22" xr:uid="{5E67AD59-E49A-4E8B-B366-D820659C4C70}"/>
    <hyperlink ref="E21" r:id="rId23" xr:uid="{FA6E1A44-9AE1-4E26-9AAD-EC1613CCFF4A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Formwork Costing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2026-07-22T18:26:12Z</dcterms:created>
  <dcterms:modified xsi:type="dcterms:W3CDTF">2026-07-22T18:32:35Z</dcterms:modified>
  <dc:language>en-US</dc:language>
</cp:coreProperties>
</file>