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B839F46A17B0D582CD016B5243F75A28620C" xr6:coauthVersionLast="47" xr6:coauthVersionMax="47" xr10:uidLastSave="{6D9D128A-7A72-4D82-ABBD-536FB4A13C51}"/>
  <bookViews>
    <workbookView xWindow="-108" yWindow="-108" windowWidth="23256" windowHeight="13896" tabRatio="500" xr2:uid="{00000000-000D-0000-FFFF-FFFF00000000}"/>
  </bookViews>
  <sheets>
    <sheet name="SGB Tracker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2" i="1" l="1"/>
  <c r="J21" i="1"/>
  <c r="K21" i="1" s="1"/>
  <c r="H21" i="1"/>
  <c r="L21" i="1" s="1"/>
  <c r="J20" i="1"/>
  <c r="K20" i="1" s="1"/>
  <c r="H20" i="1"/>
  <c r="L20" i="1" s="1"/>
  <c r="J19" i="1"/>
  <c r="K19" i="1" s="1"/>
  <c r="H19" i="1"/>
  <c r="L19" i="1" s="1"/>
  <c r="J18" i="1"/>
  <c r="K18" i="1" s="1"/>
  <c r="H18" i="1"/>
  <c r="L18" i="1" s="1"/>
  <c r="J17" i="1"/>
  <c r="K17" i="1" s="1"/>
  <c r="H17" i="1"/>
  <c r="L17" i="1" s="1"/>
  <c r="J16" i="1"/>
  <c r="K16" i="1" s="1"/>
  <c r="H16" i="1"/>
  <c r="L16" i="1" s="1"/>
  <c r="J15" i="1"/>
  <c r="K15" i="1" s="1"/>
  <c r="H15" i="1"/>
  <c r="L15" i="1" s="1"/>
  <c r="L14" i="1"/>
  <c r="K14" i="1"/>
  <c r="M14" i="1" s="1"/>
  <c r="J14" i="1"/>
  <c r="H14" i="1"/>
  <c r="L13" i="1"/>
  <c r="J13" i="1"/>
  <c r="K13" i="1" s="1"/>
  <c r="M13" i="1" s="1"/>
  <c r="H13" i="1"/>
  <c r="J12" i="1"/>
  <c r="K12" i="1" s="1"/>
  <c r="H12" i="1"/>
  <c r="L12" i="1" s="1"/>
  <c r="J11" i="1"/>
  <c r="K11" i="1" s="1"/>
  <c r="H11" i="1"/>
  <c r="L11" i="1" s="1"/>
  <c r="J10" i="1"/>
  <c r="K10" i="1" s="1"/>
  <c r="H10" i="1"/>
  <c r="L10" i="1" s="1"/>
  <c r="J9" i="1"/>
  <c r="K9" i="1" s="1"/>
  <c r="H9" i="1"/>
  <c r="L9" i="1" s="1"/>
  <c r="J8" i="1"/>
  <c r="K8" i="1" s="1"/>
  <c r="H8" i="1"/>
  <c r="L8" i="1" s="1"/>
  <c r="J7" i="1"/>
  <c r="K7" i="1" s="1"/>
  <c r="H7" i="1"/>
  <c r="L7" i="1" s="1"/>
  <c r="J6" i="1"/>
  <c r="J22" i="1" s="1"/>
  <c r="H6" i="1"/>
  <c r="H22" i="1" s="1"/>
  <c r="M15" i="1" l="1"/>
  <c r="M16" i="1"/>
  <c r="M7" i="1"/>
  <c r="M17" i="1"/>
  <c r="M8" i="1"/>
  <c r="M18" i="1"/>
  <c r="M9" i="1"/>
  <c r="M19" i="1"/>
  <c r="M10" i="1"/>
  <c r="M20" i="1"/>
  <c r="M11" i="1"/>
  <c r="M21" i="1"/>
  <c r="M12" i="1"/>
  <c r="K6" i="1"/>
  <c r="L6" i="1"/>
  <c r="L22" i="1" s="1"/>
  <c r="M22" i="1" l="1"/>
  <c r="K22" i="1"/>
  <c r="M6" i="1"/>
</calcChain>
</file>

<file path=xl/sharedStrings.xml><?xml version="1.0" encoding="utf-8"?>
<sst xmlns="http://schemas.openxmlformats.org/spreadsheetml/2006/main" count="125" uniqueCount="116">
  <si>
    <t>SOVEREIGN GOLD BOND TRACKER</t>
  </si>
  <si>
    <t>Track every SGB tranche with issue price, current value, capital gain and 2.5 percent interest | ExcelGurukulOnline.com</t>
  </si>
  <si>
    <t>Tranche</t>
  </si>
  <si>
    <t>Series</t>
  </si>
  <si>
    <t>Issue Date</t>
  </si>
  <si>
    <t>Maturity Date</t>
  </si>
  <si>
    <t>Units (gm)</t>
  </si>
  <si>
    <t>Issue Price / gm</t>
  </si>
  <si>
    <t>Investment (INR)</t>
  </si>
  <si>
    <t>Current Price / gm</t>
  </si>
  <si>
    <t>Current Value</t>
  </si>
  <si>
    <t>Capital Gain</t>
  </si>
  <si>
    <t>Interest @2.5% p.a.</t>
  </si>
  <si>
    <t>Total Return %</t>
  </si>
  <si>
    <t>2019-20 IV</t>
  </si>
  <si>
    <t>SGB-IV</t>
  </si>
  <si>
    <t>2020-21 I</t>
  </si>
  <si>
    <t>SGB-I</t>
  </si>
  <si>
    <t>2020-21 V</t>
  </si>
  <si>
    <t>SGB-V</t>
  </si>
  <si>
    <t>2020-21 X</t>
  </si>
  <si>
    <t>SGB-X</t>
  </si>
  <si>
    <t>2021-22 II</t>
  </si>
  <si>
    <t>SGB-II</t>
  </si>
  <si>
    <t>2021-22 VI</t>
  </si>
  <si>
    <t>SGB-VI</t>
  </si>
  <si>
    <t>2021-22 X</t>
  </si>
  <si>
    <t>2022-23 I</t>
  </si>
  <si>
    <t>2022-23 III</t>
  </si>
  <si>
    <t>SGB-III</t>
  </si>
  <si>
    <t>2022-23 IV</t>
  </si>
  <si>
    <t>2023-24 I</t>
  </si>
  <si>
    <t>2023-24 II</t>
  </si>
  <si>
    <t>2023-24 III</t>
  </si>
  <si>
    <t>2023-24 IV</t>
  </si>
  <si>
    <t>Gift Received</t>
  </si>
  <si>
    <t>Secondary Market</t>
  </si>
  <si>
    <t>TOTAL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</si>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</sst>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%"/>
  </numFmts>
  <fonts count="1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Arial"/>
      <charset val="1"/>
    </font>
    <font>
      <i/>
      <sz val="9"/>
      <color rgb="FF666666"/>
      <name val="Arial"/>
      <charset val="1"/>
    </font>
    <font>
      <b/>
      <sz val="10"/>
      <color rgb="FFFFFFFF"/>
      <name val="Arial"/>
      <charset val="1"/>
    </font>
    <font>
      <sz val="10"/>
      <color rgb="FF333333"/>
      <name val="Arial"/>
      <charset val="1"/>
    </font>
    <font>
      <b/>
      <sz val="10"/>
      <color rgb="FF333333"/>
      <name val="Arial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FF"/>
        <bgColor rgb="FFF5F5F5"/>
      </patternFill>
    </fill>
    <fill>
      <patternFill patternType="solid">
        <fgColor rgb="FFFFFFCC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left" vertical="center"/>
    </xf>
    <xf numFmtId="2" fontId="5" fillId="3" borderId="1" xfId="0" applyNumberFormat="1" applyFont="1" applyFill="1" applyBorder="1" applyAlignment="1">
      <alignment horizontal="right" vertical="center"/>
    </xf>
    <xf numFmtId="3" fontId="5" fillId="3" borderId="1" xfId="0" applyNumberFormat="1" applyFont="1" applyFill="1" applyBorder="1" applyAlignment="1">
      <alignment horizontal="right" vertical="center"/>
    </xf>
    <xf numFmtId="3" fontId="5" fillId="3" borderId="1" xfId="0" applyNumberFormat="1" applyFont="1" applyFill="1" applyBorder="1" applyAlignment="1">
      <alignment horizontal="left" vertical="center"/>
    </xf>
    <xf numFmtId="165" fontId="5" fillId="3" borderId="1" xfId="0" applyNumberFormat="1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>
      <alignment horizontal="left" vertical="center"/>
    </xf>
    <xf numFmtId="2" fontId="5" fillId="4" borderId="1" xfId="0" applyNumberFormat="1" applyFont="1" applyFill="1" applyBorder="1" applyAlignment="1">
      <alignment horizontal="right" vertical="center"/>
    </xf>
    <xf numFmtId="3" fontId="5" fillId="4" borderId="1" xfId="0" applyNumberFormat="1" applyFont="1" applyFill="1" applyBorder="1" applyAlignment="1">
      <alignment horizontal="right" vertical="center"/>
    </xf>
    <xf numFmtId="3" fontId="5" fillId="4" borderId="1" xfId="0" applyNumberFormat="1" applyFont="1" applyFill="1" applyBorder="1" applyAlignment="1">
      <alignment horizontal="left" vertical="center"/>
    </xf>
    <xf numFmtId="165" fontId="5" fillId="4" borderId="1" xfId="0" applyNumberFormat="1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164" fontId="6" fillId="5" borderId="1" xfId="0" applyNumberFormat="1" applyFont="1" applyFill="1" applyBorder="1" applyAlignment="1">
      <alignment horizontal="left" vertical="center"/>
    </xf>
    <xf numFmtId="2" fontId="6" fillId="5" borderId="1" xfId="0" applyNumberFormat="1" applyFont="1" applyFill="1" applyBorder="1" applyAlignment="1">
      <alignment horizontal="right" vertical="center"/>
    </xf>
    <xf numFmtId="3" fontId="6" fillId="5" borderId="1" xfId="0" applyNumberFormat="1" applyFont="1" applyFill="1" applyBorder="1" applyAlignment="1">
      <alignment horizontal="left" vertical="center"/>
    </xf>
    <xf numFmtId="3" fontId="6" fillId="5" borderId="1" xfId="0" applyNumberFormat="1" applyFont="1" applyFill="1" applyBorder="1" applyAlignment="1">
      <alignment horizontal="right" vertical="center"/>
    </xf>
    <xf numFmtId="165" fontId="6" fillId="5" borderId="1" xfId="0" applyNumberFormat="1" applyFont="1" applyFill="1" applyBorder="1" applyAlignment="1">
      <alignment horizontal="right" vertical="center"/>
    </xf>
    <xf numFmtId="0" fontId="1" fillId="0" borderId="0" xfId="1"/>
    <xf numFmtId="0" fontId="7" fillId="6" borderId="2" xfId="1" applyFont="1" applyFill="1" applyBorder="1" applyAlignment="1">
      <alignment horizontal="center" vertical="center"/>
    </xf>
    <xf numFmtId="0" fontId="8" fillId="7" borderId="2" xfId="1" applyFont="1" applyFill="1" applyBorder="1" applyAlignment="1">
      <alignment horizontal="center" vertical="center"/>
    </xf>
    <xf numFmtId="0" fontId="9" fillId="8" borderId="3" xfId="1" applyFont="1" applyFill="1" applyBorder="1" applyAlignment="1">
      <alignment horizontal="left" vertical="center" indent="1"/>
    </xf>
    <xf numFmtId="0" fontId="9" fillId="8" borderId="4" xfId="1" applyFont="1" applyFill="1" applyBorder="1" applyAlignment="1">
      <alignment horizontal="left" vertical="center" indent="1"/>
    </xf>
    <xf numFmtId="0" fontId="9" fillId="8" borderId="5" xfId="1" applyFont="1" applyFill="1" applyBorder="1" applyAlignment="1">
      <alignment horizontal="left" vertical="center" indent="1"/>
    </xf>
    <xf numFmtId="0" fontId="10" fillId="9" borderId="6" xfId="1" applyFont="1" applyFill="1" applyBorder="1" applyAlignment="1">
      <alignment horizontal="left" vertical="center" indent="1"/>
    </xf>
    <xf numFmtId="0" fontId="10" fillId="9" borderId="7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11" fillId="9" borderId="8" xfId="1" applyFont="1" applyFill="1" applyBorder="1" applyAlignment="1">
      <alignment horizontal="left" vertical="center" indent="1"/>
    </xf>
    <xf numFmtId="0" fontId="10" fillId="10" borderId="9" xfId="1" applyFont="1" applyFill="1" applyBorder="1" applyAlignment="1">
      <alignment horizontal="left" vertical="center" indent="1"/>
    </xf>
    <xf numFmtId="0" fontId="10" fillId="10" borderId="10" xfId="1" applyFont="1" applyFill="1" applyBorder="1" applyAlignment="1">
      <alignment horizontal="left" vertical="center" indent="1"/>
    </xf>
    <xf numFmtId="0" fontId="10" fillId="10" borderId="8" xfId="1" applyFont="1" applyFill="1" applyBorder="1" applyAlignment="1">
      <alignment horizontal="left" vertical="center" indent="1"/>
    </xf>
    <xf numFmtId="0" fontId="11" fillId="10" borderId="8" xfId="1" applyFont="1" applyFill="1" applyBorder="1" applyAlignment="1">
      <alignment horizontal="left" vertical="center" indent="1"/>
    </xf>
    <xf numFmtId="0" fontId="10" fillId="9" borderId="9" xfId="1" applyFont="1" applyFill="1" applyBorder="1" applyAlignment="1">
      <alignment horizontal="left" vertical="center" indent="1"/>
    </xf>
    <xf numFmtId="0" fontId="10" fillId="9" borderId="10" xfId="1" applyFont="1" applyFill="1" applyBorder="1" applyAlignment="1">
      <alignment horizontal="left" vertical="center" indent="1"/>
    </xf>
    <xf numFmtId="0" fontId="9" fillId="8" borderId="5" xfId="1" applyFont="1" applyFill="1" applyBorder="1" applyAlignment="1">
      <alignment horizontal="center" vertical="center"/>
    </xf>
    <xf numFmtId="0" fontId="10" fillId="10" borderId="8" xfId="1" applyFont="1" applyFill="1" applyBorder="1" applyAlignment="1">
      <alignment horizontal="center" vertical="center"/>
    </xf>
    <xf numFmtId="0" fontId="10" fillId="9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D133244C-EB89-4E17-B7C0-3AD51E003071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5F5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2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6640625" defaultRowHeight="14.4" x14ac:dyDescent="0.3"/>
  <cols>
    <col min="1" max="1" width="2.44140625" customWidth="1"/>
    <col min="2" max="2" width="19" customWidth="1"/>
    <col min="3" max="3" width="10" customWidth="1"/>
    <col min="4" max="4" width="15" customWidth="1"/>
    <col min="5" max="5" width="16" customWidth="1"/>
    <col min="6" max="6" width="13" customWidth="1"/>
    <col min="7" max="8" width="19" customWidth="1"/>
    <col min="9" max="9" width="21" customWidth="1"/>
    <col min="10" max="10" width="16" customWidth="1"/>
    <col min="11" max="11" width="15" customWidth="1"/>
    <col min="12" max="12" width="22" customWidth="1"/>
    <col min="13" max="13" width="17" customWidth="1"/>
  </cols>
  <sheetData>
    <row r="2" spans="2:13" ht="25.5" customHeight="1" x14ac:dyDescent="0.3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2:13" ht="18" customHeight="1" x14ac:dyDescent="0.3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5" spans="2:13" ht="19.5" customHeight="1" x14ac:dyDescent="0.3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</row>
    <row r="6" spans="2:13" x14ac:dyDescent="0.3">
      <c r="B6" s="4" t="s">
        <v>14</v>
      </c>
      <c r="C6" s="4" t="s">
        <v>15</v>
      </c>
      <c r="D6" s="5">
        <v>43725</v>
      </c>
      <c r="E6" s="5">
        <v>46647</v>
      </c>
      <c r="F6" s="6">
        <v>20</v>
      </c>
      <c r="G6" s="7">
        <v>3890</v>
      </c>
      <c r="H6" s="8">
        <f t="shared" ref="H6:H21" si="0">ROUND(F6*G6,0)</f>
        <v>77800</v>
      </c>
      <c r="I6" s="7">
        <v>7420</v>
      </c>
      <c r="J6" s="8">
        <f t="shared" ref="J6:J21" si="1">ROUND(F6*I6,0)</f>
        <v>148400</v>
      </c>
      <c r="K6" s="8">
        <f t="shared" ref="K6:K21" si="2">J6-H6</f>
        <v>70600</v>
      </c>
      <c r="L6" s="8">
        <f t="shared" ref="L6:L21" si="3">ROUND(H6*0.025,0)</f>
        <v>1945</v>
      </c>
      <c r="M6" s="9">
        <f t="shared" ref="M6:M21" si="4">IFERROR((K6+L6)/H6,0)</f>
        <v>0.93245501285347043</v>
      </c>
    </row>
    <row r="7" spans="2:13" x14ac:dyDescent="0.3">
      <c r="B7" s="10" t="s">
        <v>16</v>
      </c>
      <c r="C7" s="10" t="s">
        <v>17</v>
      </c>
      <c r="D7" s="11">
        <v>43956</v>
      </c>
      <c r="E7" s="11">
        <v>46878</v>
      </c>
      <c r="F7" s="12">
        <v>15</v>
      </c>
      <c r="G7" s="13">
        <v>4590</v>
      </c>
      <c r="H7" s="14">
        <f t="shared" si="0"/>
        <v>68850</v>
      </c>
      <c r="I7" s="13">
        <v>7420</v>
      </c>
      <c r="J7" s="14">
        <f t="shared" si="1"/>
        <v>111300</v>
      </c>
      <c r="K7" s="14">
        <f t="shared" si="2"/>
        <v>42450</v>
      </c>
      <c r="L7" s="14">
        <f t="shared" si="3"/>
        <v>1721</v>
      </c>
      <c r="M7" s="15">
        <f t="shared" si="4"/>
        <v>0.64155410312273053</v>
      </c>
    </row>
    <row r="8" spans="2:13" x14ac:dyDescent="0.3">
      <c r="B8" s="4" t="s">
        <v>18</v>
      </c>
      <c r="C8" s="4" t="s">
        <v>19</v>
      </c>
      <c r="D8" s="5">
        <v>44054</v>
      </c>
      <c r="E8" s="5">
        <v>46976</v>
      </c>
      <c r="F8" s="6">
        <v>10</v>
      </c>
      <c r="G8" s="7">
        <v>5334</v>
      </c>
      <c r="H8" s="8">
        <f t="shared" si="0"/>
        <v>53340</v>
      </c>
      <c r="I8" s="7">
        <v>7420</v>
      </c>
      <c r="J8" s="8">
        <f t="shared" si="1"/>
        <v>74200</v>
      </c>
      <c r="K8" s="8">
        <f t="shared" si="2"/>
        <v>20860</v>
      </c>
      <c r="L8" s="8">
        <f t="shared" si="3"/>
        <v>1334</v>
      </c>
      <c r="M8" s="9">
        <f t="shared" si="4"/>
        <v>0.41608548931383577</v>
      </c>
    </row>
    <row r="9" spans="2:13" x14ac:dyDescent="0.3">
      <c r="B9" s="10" t="s">
        <v>20</v>
      </c>
      <c r="C9" s="10" t="s">
        <v>21</v>
      </c>
      <c r="D9" s="11">
        <v>44208</v>
      </c>
      <c r="E9" s="11">
        <v>47130</v>
      </c>
      <c r="F9" s="12">
        <v>12</v>
      </c>
      <c r="G9" s="13">
        <v>5104</v>
      </c>
      <c r="H9" s="14">
        <f t="shared" si="0"/>
        <v>61248</v>
      </c>
      <c r="I9" s="13">
        <v>7420</v>
      </c>
      <c r="J9" s="14">
        <f t="shared" si="1"/>
        <v>89040</v>
      </c>
      <c r="K9" s="14">
        <f t="shared" si="2"/>
        <v>27792</v>
      </c>
      <c r="L9" s="14">
        <f t="shared" si="3"/>
        <v>1531</v>
      </c>
      <c r="M9" s="15">
        <f t="shared" si="4"/>
        <v>0.47875849007314525</v>
      </c>
    </row>
    <row r="10" spans="2:13" x14ac:dyDescent="0.3">
      <c r="B10" s="4" t="s">
        <v>22</v>
      </c>
      <c r="C10" s="4" t="s">
        <v>23</v>
      </c>
      <c r="D10" s="5">
        <v>44348</v>
      </c>
      <c r="E10" s="5">
        <v>47270</v>
      </c>
      <c r="F10" s="6">
        <v>18</v>
      </c>
      <c r="G10" s="7">
        <v>4842</v>
      </c>
      <c r="H10" s="8">
        <f t="shared" si="0"/>
        <v>87156</v>
      </c>
      <c r="I10" s="7">
        <v>7420</v>
      </c>
      <c r="J10" s="8">
        <f t="shared" si="1"/>
        <v>133560</v>
      </c>
      <c r="K10" s="8">
        <f t="shared" si="2"/>
        <v>46404</v>
      </c>
      <c r="L10" s="8">
        <f t="shared" si="3"/>
        <v>2179</v>
      </c>
      <c r="M10" s="9">
        <f t="shared" si="4"/>
        <v>0.55742576529441457</v>
      </c>
    </row>
    <row r="11" spans="2:13" x14ac:dyDescent="0.3">
      <c r="B11" s="10" t="s">
        <v>24</v>
      </c>
      <c r="C11" s="10" t="s">
        <v>25</v>
      </c>
      <c r="D11" s="11">
        <v>44446</v>
      </c>
      <c r="E11" s="11">
        <v>47368</v>
      </c>
      <c r="F11" s="12">
        <v>8</v>
      </c>
      <c r="G11" s="13">
        <v>4732</v>
      </c>
      <c r="H11" s="14">
        <f t="shared" si="0"/>
        <v>37856</v>
      </c>
      <c r="I11" s="13">
        <v>7420</v>
      </c>
      <c r="J11" s="14">
        <f t="shared" si="1"/>
        <v>59360</v>
      </c>
      <c r="K11" s="14">
        <f t="shared" si="2"/>
        <v>21504</v>
      </c>
      <c r="L11" s="14">
        <f t="shared" si="3"/>
        <v>946</v>
      </c>
      <c r="M11" s="15">
        <f t="shared" si="4"/>
        <v>0.59303677092138629</v>
      </c>
    </row>
    <row r="12" spans="2:13" x14ac:dyDescent="0.3">
      <c r="B12" s="4" t="s">
        <v>26</v>
      </c>
      <c r="C12" s="4" t="s">
        <v>21</v>
      </c>
      <c r="D12" s="5">
        <v>44628</v>
      </c>
      <c r="E12" s="5">
        <v>47550</v>
      </c>
      <c r="F12" s="6">
        <v>25</v>
      </c>
      <c r="G12" s="7">
        <v>5109</v>
      </c>
      <c r="H12" s="8">
        <f t="shared" si="0"/>
        <v>127725</v>
      </c>
      <c r="I12" s="7">
        <v>7420</v>
      </c>
      <c r="J12" s="8">
        <f t="shared" si="1"/>
        <v>185500</v>
      </c>
      <c r="K12" s="8">
        <f t="shared" si="2"/>
        <v>57775</v>
      </c>
      <c r="L12" s="8">
        <f t="shared" si="3"/>
        <v>3193</v>
      </c>
      <c r="M12" s="9">
        <f t="shared" si="4"/>
        <v>0.47733803092581717</v>
      </c>
    </row>
    <row r="13" spans="2:13" x14ac:dyDescent="0.3">
      <c r="B13" s="10" t="s">
        <v>27</v>
      </c>
      <c r="C13" s="10" t="s">
        <v>17</v>
      </c>
      <c r="D13" s="11">
        <v>44740</v>
      </c>
      <c r="E13" s="11">
        <v>47662</v>
      </c>
      <c r="F13" s="12">
        <v>14</v>
      </c>
      <c r="G13" s="13">
        <v>5091</v>
      </c>
      <c r="H13" s="14">
        <f t="shared" si="0"/>
        <v>71274</v>
      </c>
      <c r="I13" s="13">
        <v>7420</v>
      </c>
      <c r="J13" s="14">
        <f t="shared" si="1"/>
        <v>103880</v>
      </c>
      <c r="K13" s="14">
        <f t="shared" si="2"/>
        <v>32606</v>
      </c>
      <c r="L13" s="14">
        <f t="shared" si="3"/>
        <v>1782</v>
      </c>
      <c r="M13" s="15">
        <f t="shared" si="4"/>
        <v>0.48247607823329686</v>
      </c>
    </row>
    <row r="14" spans="2:13" x14ac:dyDescent="0.3">
      <c r="B14" s="4" t="s">
        <v>28</v>
      </c>
      <c r="C14" s="4" t="s">
        <v>29</v>
      </c>
      <c r="D14" s="5">
        <v>44922</v>
      </c>
      <c r="E14" s="5">
        <v>47844</v>
      </c>
      <c r="F14" s="6">
        <v>16</v>
      </c>
      <c r="G14" s="7">
        <v>5409</v>
      </c>
      <c r="H14" s="8">
        <f t="shared" si="0"/>
        <v>86544</v>
      </c>
      <c r="I14" s="7">
        <v>7420</v>
      </c>
      <c r="J14" s="8">
        <f t="shared" si="1"/>
        <v>118720</v>
      </c>
      <c r="K14" s="8">
        <f t="shared" si="2"/>
        <v>32176</v>
      </c>
      <c r="L14" s="8">
        <f t="shared" si="3"/>
        <v>2164</v>
      </c>
      <c r="M14" s="9">
        <f t="shared" si="4"/>
        <v>0.3967923830652616</v>
      </c>
    </row>
    <row r="15" spans="2:13" x14ac:dyDescent="0.3">
      <c r="B15" s="10" t="s">
        <v>30</v>
      </c>
      <c r="C15" s="10" t="s">
        <v>15</v>
      </c>
      <c r="D15" s="11">
        <v>44999</v>
      </c>
      <c r="E15" s="11">
        <v>47921</v>
      </c>
      <c r="F15" s="12">
        <v>20</v>
      </c>
      <c r="G15" s="13">
        <v>5611</v>
      </c>
      <c r="H15" s="14">
        <f t="shared" si="0"/>
        <v>112220</v>
      </c>
      <c r="I15" s="13">
        <v>7420</v>
      </c>
      <c r="J15" s="14">
        <f t="shared" si="1"/>
        <v>148400</v>
      </c>
      <c r="K15" s="14">
        <f t="shared" si="2"/>
        <v>36180</v>
      </c>
      <c r="L15" s="14">
        <f t="shared" si="3"/>
        <v>2806</v>
      </c>
      <c r="M15" s="15">
        <f t="shared" si="4"/>
        <v>0.34740687934414544</v>
      </c>
    </row>
    <row r="16" spans="2:13" x14ac:dyDescent="0.3">
      <c r="B16" s="4" t="s">
        <v>31</v>
      </c>
      <c r="C16" s="4" t="s">
        <v>17</v>
      </c>
      <c r="D16" s="5">
        <v>45104</v>
      </c>
      <c r="E16" s="5">
        <v>48026</v>
      </c>
      <c r="F16" s="6">
        <v>22</v>
      </c>
      <c r="G16" s="7">
        <v>5926</v>
      </c>
      <c r="H16" s="8">
        <f t="shared" si="0"/>
        <v>130372</v>
      </c>
      <c r="I16" s="7">
        <v>7420</v>
      </c>
      <c r="J16" s="8">
        <f t="shared" si="1"/>
        <v>163240</v>
      </c>
      <c r="K16" s="8">
        <f t="shared" si="2"/>
        <v>32868</v>
      </c>
      <c r="L16" s="8">
        <f t="shared" si="3"/>
        <v>3259</v>
      </c>
      <c r="M16" s="9">
        <f t="shared" si="4"/>
        <v>0.27710704752554227</v>
      </c>
    </row>
    <row r="17" spans="2:13" x14ac:dyDescent="0.3">
      <c r="B17" s="10" t="s">
        <v>32</v>
      </c>
      <c r="C17" s="10" t="s">
        <v>23</v>
      </c>
      <c r="D17" s="11">
        <v>45188</v>
      </c>
      <c r="E17" s="11">
        <v>48110</v>
      </c>
      <c r="F17" s="12">
        <v>10</v>
      </c>
      <c r="G17" s="13">
        <v>5923</v>
      </c>
      <c r="H17" s="14">
        <f t="shared" si="0"/>
        <v>59230</v>
      </c>
      <c r="I17" s="13">
        <v>7420</v>
      </c>
      <c r="J17" s="14">
        <f t="shared" si="1"/>
        <v>74200</v>
      </c>
      <c r="K17" s="14">
        <f t="shared" si="2"/>
        <v>14970</v>
      </c>
      <c r="L17" s="14">
        <f t="shared" si="3"/>
        <v>1481</v>
      </c>
      <c r="M17" s="15">
        <f t="shared" si="4"/>
        <v>0.2777477629579605</v>
      </c>
    </row>
    <row r="18" spans="2:13" x14ac:dyDescent="0.3">
      <c r="B18" s="4" t="s">
        <v>33</v>
      </c>
      <c r="C18" s="4" t="s">
        <v>29</v>
      </c>
      <c r="D18" s="5">
        <v>45287</v>
      </c>
      <c r="E18" s="5">
        <v>48209</v>
      </c>
      <c r="F18" s="6">
        <v>12</v>
      </c>
      <c r="G18" s="7">
        <v>6199</v>
      </c>
      <c r="H18" s="8">
        <f t="shared" si="0"/>
        <v>74388</v>
      </c>
      <c r="I18" s="7">
        <v>7420</v>
      </c>
      <c r="J18" s="8">
        <f t="shared" si="1"/>
        <v>89040</v>
      </c>
      <c r="K18" s="8">
        <f t="shared" si="2"/>
        <v>14652</v>
      </c>
      <c r="L18" s="8">
        <f t="shared" si="3"/>
        <v>1860</v>
      </c>
      <c r="M18" s="9">
        <f t="shared" si="4"/>
        <v>0.22197128569124053</v>
      </c>
    </row>
    <row r="19" spans="2:13" x14ac:dyDescent="0.3">
      <c r="B19" s="10" t="s">
        <v>34</v>
      </c>
      <c r="C19" s="10" t="s">
        <v>15</v>
      </c>
      <c r="D19" s="11">
        <v>45343</v>
      </c>
      <c r="E19" s="11">
        <v>48265</v>
      </c>
      <c r="F19" s="12">
        <v>15</v>
      </c>
      <c r="G19" s="13">
        <v>6263</v>
      </c>
      <c r="H19" s="14">
        <f t="shared" si="0"/>
        <v>93945</v>
      </c>
      <c r="I19" s="13">
        <v>7420</v>
      </c>
      <c r="J19" s="14">
        <f t="shared" si="1"/>
        <v>111300</v>
      </c>
      <c r="K19" s="14">
        <f t="shared" si="2"/>
        <v>17355</v>
      </c>
      <c r="L19" s="14">
        <f t="shared" si="3"/>
        <v>2349</v>
      </c>
      <c r="M19" s="15">
        <f t="shared" si="4"/>
        <v>0.20973974133801693</v>
      </c>
    </row>
    <row r="20" spans="2:13" x14ac:dyDescent="0.3">
      <c r="B20" s="4" t="s">
        <v>35</v>
      </c>
      <c r="C20" s="4" t="s">
        <v>15</v>
      </c>
      <c r="D20" s="5">
        <v>45392</v>
      </c>
      <c r="E20" s="5">
        <v>48265</v>
      </c>
      <c r="F20" s="6">
        <v>5</v>
      </c>
      <c r="G20" s="7">
        <v>6263</v>
      </c>
      <c r="H20" s="8">
        <f t="shared" si="0"/>
        <v>31315</v>
      </c>
      <c r="I20" s="7">
        <v>7420</v>
      </c>
      <c r="J20" s="8">
        <f t="shared" si="1"/>
        <v>37100</v>
      </c>
      <c r="K20" s="8">
        <f t="shared" si="2"/>
        <v>5785</v>
      </c>
      <c r="L20" s="8">
        <f t="shared" si="3"/>
        <v>783</v>
      </c>
      <c r="M20" s="9">
        <f t="shared" si="4"/>
        <v>0.20973974133801693</v>
      </c>
    </row>
    <row r="21" spans="2:13" x14ac:dyDescent="0.3">
      <c r="B21" s="10" t="s">
        <v>36</v>
      </c>
      <c r="C21" s="10" t="s">
        <v>23</v>
      </c>
      <c r="D21" s="11">
        <v>45478</v>
      </c>
      <c r="E21" s="11">
        <v>47270</v>
      </c>
      <c r="F21" s="12">
        <v>6</v>
      </c>
      <c r="G21" s="13">
        <v>6850</v>
      </c>
      <c r="H21" s="14">
        <f t="shared" si="0"/>
        <v>41100</v>
      </c>
      <c r="I21" s="13">
        <v>7420</v>
      </c>
      <c r="J21" s="14">
        <f t="shared" si="1"/>
        <v>44520</v>
      </c>
      <c r="K21" s="14">
        <f t="shared" si="2"/>
        <v>3420</v>
      </c>
      <c r="L21" s="14">
        <f t="shared" si="3"/>
        <v>1028</v>
      </c>
      <c r="M21" s="15">
        <f t="shared" si="4"/>
        <v>0.10822384428223844</v>
      </c>
    </row>
    <row r="22" spans="2:13" x14ac:dyDescent="0.3">
      <c r="B22" s="16" t="s">
        <v>37</v>
      </c>
      <c r="C22" s="16"/>
      <c r="D22" s="17"/>
      <c r="E22" s="17"/>
      <c r="F22" s="18">
        <f>SUM(F6:F21)</f>
        <v>228</v>
      </c>
      <c r="G22" s="19"/>
      <c r="H22" s="20">
        <f>SUM(H6:H21)</f>
        <v>1214363</v>
      </c>
      <c r="I22" s="19"/>
      <c r="J22" s="20">
        <f>SUM(J6:J21)</f>
        <v>1691760</v>
      </c>
      <c r="K22" s="20">
        <f>SUM(K6:K21)</f>
        <v>477397</v>
      </c>
      <c r="L22" s="20">
        <f>SUM(L6:L21)</f>
        <v>30361</v>
      </c>
      <c r="M22" s="21">
        <f>IFERROR((SUM(K6:K21)+SUM(L6:L21))/SUM(H6:H21),0)</f>
        <v>0.41812703450286282</v>
      </c>
    </row>
  </sheetData>
  <mergeCells count="2">
    <mergeCell ref="B2:M2"/>
    <mergeCell ref="B3:M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E25CB-91AB-421F-B804-88B958BC24EE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style="22" customWidth="1"/>
    <col min="3" max="3" width="45.6640625" style="22" customWidth="1"/>
    <col min="4" max="4" width="65.6640625" style="22" customWidth="1"/>
    <col min="5" max="5" width="80.6640625" style="22" customWidth="1"/>
    <col min="6" max="6" width="3" style="22" customWidth="1"/>
    <col min="7" max="16384" width="8.88671875" style="22"/>
  </cols>
  <sheetData>
    <row r="1" spans="2:5" ht="8.1" customHeight="1" x14ac:dyDescent="0.3"/>
    <row r="2" spans="2:5" ht="33.9" customHeight="1" x14ac:dyDescent="0.3">
      <c r="B2" s="23" t="s">
        <v>38</v>
      </c>
      <c r="C2" s="23"/>
      <c r="D2" s="23"/>
      <c r="E2" s="23"/>
    </row>
    <row r="3" spans="2:5" ht="18" customHeight="1" x14ac:dyDescent="0.3">
      <c r="B3" s="24" t="s">
        <v>39</v>
      </c>
      <c r="C3" s="24"/>
      <c r="D3" s="24"/>
      <c r="E3" s="24"/>
    </row>
    <row r="4" spans="2:5" ht="6" customHeight="1" x14ac:dyDescent="0.3"/>
    <row r="5" spans="2:5" ht="20.100000000000001" customHeight="1" x14ac:dyDescent="0.3">
      <c r="B5" s="25" t="s">
        <v>40</v>
      </c>
      <c r="C5" s="26"/>
      <c r="D5" s="27" t="s">
        <v>41</v>
      </c>
      <c r="E5" s="27" t="s">
        <v>42</v>
      </c>
    </row>
    <row r="6" spans="2:5" ht="20.100000000000001" customHeight="1" x14ac:dyDescent="0.3">
      <c r="B6" s="28" t="s">
        <v>43</v>
      </c>
      <c r="C6" s="29"/>
      <c r="D6" s="30" t="s">
        <v>44</v>
      </c>
      <c r="E6" s="31" t="s">
        <v>45</v>
      </c>
    </row>
    <row r="7" spans="2:5" ht="20.100000000000001" customHeight="1" x14ac:dyDescent="0.3">
      <c r="B7" s="32" t="s">
        <v>46</v>
      </c>
      <c r="C7" s="33"/>
      <c r="D7" s="34" t="s">
        <v>47</v>
      </c>
      <c r="E7" s="35" t="s">
        <v>48</v>
      </c>
    </row>
    <row r="8" spans="2:5" ht="20.100000000000001" customHeight="1" x14ac:dyDescent="0.3">
      <c r="B8" s="36" t="s">
        <v>49</v>
      </c>
      <c r="C8" s="37"/>
      <c r="D8" s="30" t="s">
        <v>50</v>
      </c>
      <c r="E8" s="31" t="s">
        <v>51</v>
      </c>
    </row>
    <row r="9" spans="2:5" ht="6" customHeight="1" x14ac:dyDescent="0.3"/>
    <row r="10" spans="2:5" ht="20.100000000000001" customHeight="1" x14ac:dyDescent="0.3">
      <c r="B10" s="38" t="s">
        <v>52</v>
      </c>
      <c r="C10" s="27" t="s">
        <v>53</v>
      </c>
      <c r="D10" s="27" t="s">
        <v>54</v>
      </c>
      <c r="E10" s="27" t="s">
        <v>55</v>
      </c>
    </row>
    <row r="11" spans="2:5" ht="20.100000000000001" customHeight="1" x14ac:dyDescent="0.3">
      <c r="B11" s="39">
        <v>1</v>
      </c>
      <c r="C11" s="34" t="s">
        <v>56</v>
      </c>
      <c r="D11" s="34" t="s">
        <v>57</v>
      </c>
      <c r="E11" s="35" t="s">
        <v>58</v>
      </c>
    </row>
    <row r="12" spans="2:5" ht="20.100000000000001" customHeight="1" x14ac:dyDescent="0.3">
      <c r="B12" s="40">
        <v>2</v>
      </c>
      <c r="C12" s="30" t="s">
        <v>59</v>
      </c>
      <c r="D12" s="30" t="s">
        <v>60</v>
      </c>
      <c r="E12" s="31" t="s">
        <v>61</v>
      </c>
    </row>
    <row r="13" spans="2:5" ht="20.100000000000001" customHeight="1" x14ac:dyDescent="0.3">
      <c r="B13" s="39">
        <v>3</v>
      </c>
      <c r="C13" s="34" t="s">
        <v>62</v>
      </c>
      <c r="D13" s="34" t="s">
        <v>63</v>
      </c>
      <c r="E13" s="35" t="s">
        <v>64</v>
      </c>
    </row>
    <row r="14" spans="2:5" ht="20.100000000000001" customHeight="1" x14ac:dyDescent="0.3">
      <c r="B14" s="40">
        <v>4</v>
      </c>
      <c r="C14" s="30" t="s">
        <v>65</v>
      </c>
      <c r="D14" s="30" t="s">
        <v>66</v>
      </c>
      <c r="E14" s="31" t="s">
        <v>67</v>
      </c>
    </row>
    <row r="15" spans="2:5" ht="20.100000000000001" customHeight="1" x14ac:dyDescent="0.3">
      <c r="B15" s="39">
        <v>5</v>
      </c>
      <c r="C15" s="34" t="s">
        <v>68</v>
      </c>
      <c r="D15" s="34" t="s">
        <v>69</v>
      </c>
      <c r="E15" s="35" t="s">
        <v>70</v>
      </c>
    </row>
    <row r="16" spans="2:5" ht="20.100000000000001" customHeight="1" x14ac:dyDescent="0.3">
      <c r="B16" s="40">
        <v>6</v>
      </c>
      <c r="C16" s="30" t="s">
        <v>71</v>
      </c>
      <c r="D16" s="30" t="s">
        <v>72</v>
      </c>
      <c r="E16" s="31" t="s">
        <v>73</v>
      </c>
    </row>
    <row r="17" spans="2:5" ht="20.100000000000001" customHeight="1" x14ac:dyDescent="0.3">
      <c r="B17" s="39">
        <v>7</v>
      </c>
      <c r="C17" s="34" t="s">
        <v>74</v>
      </c>
      <c r="D17" s="34" t="s">
        <v>75</v>
      </c>
      <c r="E17" s="35" t="s">
        <v>76</v>
      </c>
    </row>
    <row r="18" spans="2:5" ht="20.100000000000001" customHeight="1" x14ac:dyDescent="0.3">
      <c r="B18" s="40">
        <v>8</v>
      </c>
      <c r="C18" s="30" t="s">
        <v>77</v>
      </c>
      <c r="D18" s="30" t="s">
        <v>78</v>
      </c>
      <c r="E18" s="31" t="s">
        <v>79</v>
      </c>
    </row>
    <row r="19" spans="2:5" ht="20.100000000000001" customHeight="1" x14ac:dyDescent="0.3">
      <c r="B19" s="39">
        <v>9</v>
      </c>
      <c r="C19" s="34" t="s">
        <v>80</v>
      </c>
      <c r="D19" s="34" t="s">
        <v>81</v>
      </c>
      <c r="E19" s="35" t="s">
        <v>82</v>
      </c>
    </row>
    <row r="20" spans="2:5" ht="20.100000000000001" customHeight="1" x14ac:dyDescent="0.3">
      <c r="B20" s="40">
        <v>10</v>
      </c>
      <c r="C20" s="30" t="s">
        <v>83</v>
      </c>
      <c r="D20" s="30" t="s">
        <v>84</v>
      </c>
      <c r="E20" s="31" t="s">
        <v>85</v>
      </c>
    </row>
    <row r="21" spans="2:5" ht="20.100000000000001" customHeight="1" x14ac:dyDescent="0.3">
      <c r="B21" s="39">
        <v>11</v>
      </c>
      <c r="C21" s="34" t="s">
        <v>86</v>
      </c>
      <c r="D21" s="34" t="s">
        <v>87</v>
      </c>
      <c r="E21" s="35" t="s">
        <v>88</v>
      </c>
    </row>
    <row r="22" spans="2:5" ht="20.100000000000001" customHeight="1" x14ac:dyDescent="0.3">
      <c r="B22" s="40">
        <v>12</v>
      </c>
      <c r="C22" s="30" t="s">
        <v>89</v>
      </c>
      <c r="D22" s="30" t="s">
        <v>90</v>
      </c>
      <c r="E22" s="31" t="s">
        <v>91</v>
      </c>
    </row>
    <row r="23" spans="2:5" ht="20.100000000000001" customHeight="1" x14ac:dyDescent="0.3">
      <c r="B23" s="39">
        <v>13</v>
      </c>
      <c r="C23" s="34" t="s">
        <v>92</v>
      </c>
      <c r="D23" s="34" t="s">
        <v>93</v>
      </c>
      <c r="E23" s="35" t="s">
        <v>94</v>
      </c>
    </row>
    <row r="24" spans="2:5" ht="20.100000000000001" customHeight="1" x14ac:dyDescent="0.3">
      <c r="B24" s="40">
        <v>14</v>
      </c>
      <c r="C24" s="30" t="s">
        <v>95</v>
      </c>
      <c r="D24" s="30" t="s">
        <v>96</v>
      </c>
      <c r="E24" s="31" t="s">
        <v>97</v>
      </c>
    </row>
    <row r="25" spans="2:5" ht="20.100000000000001" customHeight="1" x14ac:dyDescent="0.3">
      <c r="B25" s="39">
        <v>15</v>
      </c>
      <c r="C25" s="34" t="s">
        <v>98</v>
      </c>
      <c r="D25" s="34" t="s">
        <v>99</v>
      </c>
      <c r="E25" s="35" t="s">
        <v>100</v>
      </c>
    </row>
    <row r="26" spans="2:5" ht="20.100000000000001" customHeight="1" x14ac:dyDescent="0.3">
      <c r="B26" s="40">
        <v>16</v>
      </c>
      <c r="C26" s="30" t="s">
        <v>101</v>
      </c>
      <c r="D26" s="30" t="s">
        <v>102</v>
      </c>
      <c r="E26" s="31" t="s">
        <v>103</v>
      </c>
    </row>
    <row r="27" spans="2:5" ht="20.100000000000001" customHeight="1" x14ac:dyDescent="0.3">
      <c r="B27" s="39">
        <v>17</v>
      </c>
      <c r="C27" s="34" t="s">
        <v>104</v>
      </c>
      <c r="D27" s="34" t="s">
        <v>105</v>
      </c>
      <c r="E27" s="35" t="s">
        <v>106</v>
      </c>
    </row>
    <row r="28" spans="2:5" ht="20.100000000000001" customHeight="1" x14ac:dyDescent="0.3">
      <c r="B28" s="40">
        <v>18</v>
      </c>
      <c r="C28" s="30" t="s">
        <v>107</v>
      </c>
      <c r="D28" s="30" t="s">
        <v>108</v>
      </c>
      <c r="E28" s="31" t="s">
        <v>109</v>
      </c>
    </row>
    <row r="29" spans="2:5" ht="20.100000000000001" customHeight="1" x14ac:dyDescent="0.3">
      <c r="B29" s="39">
        <v>19</v>
      </c>
      <c r="C29" s="34" t="s">
        <v>110</v>
      </c>
      <c r="D29" s="34" t="s">
        <v>111</v>
      </c>
      <c r="E29" s="35" t="s">
        <v>112</v>
      </c>
    </row>
    <row r="30" spans="2:5" ht="20.100000000000001" customHeight="1" x14ac:dyDescent="0.3">
      <c r="B30" s="40">
        <v>20</v>
      </c>
      <c r="C30" s="30" t="s">
        <v>113</v>
      </c>
      <c r="D30" s="30" t="s">
        <v>114</v>
      </c>
      <c r="E30" s="31" t="s">
        <v>115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B8A0641E-08BB-4B2E-BAD2-8E889CE6A1B8}"/>
    <hyperlink ref="E7" r:id="rId2" tooltip="Browse all template categories" xr:uid="{8D26957D-3704-45BF-9F77-399DD755021C}"/>
    <hyperlink ref="E8" r:id="rId3" tooltip="Email Excel Gurukul Online for custom templates" xr:uid="{12E37C1E-A2FD-4CB3-A0DD-C2D11CE9E8D9}"/>
    <hyperlink ref="E11" r:id="rId4" tooltip="Browse 📊  Project Management templates on Excel Gurukul Online" xr:uid="{8D0AE70B-13A6-437B-94D3-05C9A547DA09}"/>
    <hyperlink ref="E12" r:id="rId5" tooltip="Browse 📉  Charts, Dashboards &amp; Analytics templates on Excel Gurukul Online" xr:uid="{DEED0EE8-16BB-4144-9F23-93BFD742BCC8}"/>
    <hyperlink ref="E13" r:id="rId6" tooltip="Browse 💻  Technology &amp; IT templates on Excel Gurukul Online" xr:uid="{E52745B2-FB45-4C55-89B7-428DCF9AA0DF}"/>
    <hyperlink ref="E14" r:id="rId7" tooltip="Browse 🏛️  Corporate Governance templates on Excel Gurukul Online" xr:uid="{AB6B1DAB-7CD6-4B12-8486-1B43E9E81F55}"/>
    <hyperlink ref="E15" r:id="rId8" tooltip="Browse 📈  Sales &amp; Marketing templates on Excel Gurukul Online" xr:uid="{ACCC5B4E-E7AD-4478-A884-3B11B96A4EA1}"/>
    <hyperlink ref="E16" r:id="rId9" xr:uid="{E94C387E-6D9C-46AE-B3FC-57D0EC2A8C5D}"/>
    <hyperlink ref="E17" r:id="rId10" xr:uid="{11EF875B-BFF1-4BC4-B597-F9FA8B64D463}"/>
    <hyperlink ref="E18" r:id="rId11" tooltip="Browse 💼  Business &amp; Operations templates on Excel Gurukul Online" xr:uid="{D697794B-E3F7-4773-BD1C-6206ECF729BF}"/>
    <hyperlink ref="E19" r:id="rId12" tooltip="Browse ⚖️  Legal &amp; Compliance templates on Excel Gurukul Online" xr:uid="{7FB2B492-61FE-44B7-824B-54C748FD6EBA}"/>
    <hyperlink ref="E20" r:id="rId13" xr:uid="{471CF409-7C73-408D-9163-F087A05D77D9}"/>
    <hyperlink ref="E22" r:id="rId14" xr:uid="{2A7EEB79-D42A-454E-B0C5-DD775CCC3201}"/>
    <hyperlink ref="E23" r:id="rId15" xr:uid="{F26A55E5-03FD-40AB-813E-F64E6F6DF306}"/>
    <hyperlink ref="E24" r:id="rId16" xr:uid="{37F2598C-D746-4A1F-8497-C8AA804E60D8}"/>
    <hyperlink ref="E25" r:id="rId17" xr:uid="{7B339E12-5D88-49BF-AB79-726290240E85}"/>
    <hyperlink ref="E26" r:id="rId18" tooltip="Browse 🏨  Hospitality &amp; Tourism templates on Excel Gurukul Online" xr:uid="{5B5B69A5-C210-4AF7-874E-2A33EC19C752}"/>
    <hyperlink ref="E27" r:id="rId19" tooltip="Browse 📦  Inventory &amp; Logistics templates on Excel Gurukul Online" xr:uid="{9F3C0CE8-D540-41BD-B186-F69BB4E66FCA}"/>
    <hyperlink ref="E28" r:id="rId20" xr:uid="{BC49558A-5C48-4DC2-B249-901FAE5B0EF8}"/>
    <hyperlink ref="E29" r:id="rId21" xr:uid="{A862CD58-5587-47CF-9500-4A1E18637AD8}"/>
    <hyperlink ref="E30" r:id="rId22" xr:uid="{4669DE0F-D63E-4622-80C5-1F64437818A4}"/>
    <hyperlink ref="E21" r:id="rId23" xr:uid="{4AE20B37-4214-4BF1-BA41-492D965554A3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SGB Tracker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2026-07-22T18:26:11Z</dcterms:created>
  <dcterms:modified xsi:type="dcterms:W3CDTF">2026-07-22T18:32:49Z</dcterms:modified>
  <dc:language>en-US</dc:language>
</cp:coreProperties>
</file>