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47191863A49BA8EB3117D0EE3F30682E60EB" xr6:coauthVersionLast="47" xr6:coauthVersionMax="47" xr10:uidLastSave="{EAEB4739-0787-4F9F-9440-108DB81CA0F6}"/>
  <bookViews>
    <workbookView xWindow="-108" yWindow="-108" windowWidth="23256" windowHeight="13896" tabRatio="500" xr2:uid="{00000000-000D-0000-FFFF-FFFF00000000}"/>
  </bookViews>
  <sheets>
    <sheet name="Maintenance Register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2" i="1" l="1"/>
  <c r="H22" i="1"/>
  <c r="G22" i="1"/>
  <c r="D22" i="1"/>
  <c r="I21" i="1"/>
  <c r="K21" i="1" s="1"/>
  <c r="M21" i="1" s="1"/>
  <c r="F21" i="1"/>
  <c r="F20" i="1"/>
  <c r="I20" i="1" s="1"/>
  <c r="K20" i="1" s="1"/>
  <c r="M20" i="1" s="1"/>
  <c r="F19" i="1"/>
  <c r="I19" i="1" s="1"/>
  <c r="K19" i="1" s="1"/>
  <c r="M19" i="1" s="1"/>
  <c r="I18" i="1"/>
  <c r="K18" i="1" s="1"/>
  <c r="M18" i="1" s="1"/>
  <c r="F18" i="1"/>
  <c r="F17" i="1"/>
  <c r="I17" i="1" s="1"/>
  <c r="K17" i="1" s="1"/>
  <c r="M17" i="1" s="1"/>
  <c r="F16" i="1"/>
  <c r="I16" i="1" s="1"/>
  <c r="K16" i="1" s="1"/>
  <c r="M16" i="1" s="1"/>
  <c r="F15" i="1"/>
  <c r="I15" i="1" s="1"/>
  <c r="K15" i="1" s="1"/>
  <c r="M15" i="1" s="1"/>
  <c r="F14" i="1"/>
  <c r="I14" i="1" s="1"/>
  <c r="K14" i="1" s="1"/>
  <c r="M14" i="1" s="1"/>
  <c r="F13" i="1"/>
  <c r="I13" i="1" s="1"/>
  <c r="K13" i="1" s="1"/>
  <c r="M13" i="1" s="1"/>
  <c r="F12" i="1"/>
  <c r="I12" i="1" s="1"/>
  <c r="K12" i="1" s="1"/>
  <c r="M12" i="1" s="1"/>
  <c r="F11" i="1"/>
  <c r="I11" i="1" s="1"/>
  <c r="K11" i="1" s="1"/>
  <c r="M11" i="1" s="1"/>
  <c r="F10" i="1"/>
  <c r="I10" i="1" s="1"/>
  <c r="K10" i="1" s="1"/>
  <c r="M10" i="1" s="1"/>
  <c r="F9" i="1"/>
  <c r="I9" i="1" s="1"/>
  <c r="K9" i="1" s="1"/>
  <c r="M9" i="1" s="1"/>
  <c r="F8" i="1"/>
  <c r="I8" i="1" s="1"/>
  <c r="K8" i="1" s="1"/>
  <c r="M8" i="1" s="1"/>
  <c r="I7" i="1"/>
  <c r="K7" i="1" s="1"/>
  <c r="M7" i="1" s="1"/>
  <c r="F7" i="1"/>
  <c r="F6" i="1"/>
  <c r="I6" i="1" s="1"/>
  <c r="K6" i="1" l="1"/>
  <c r="I22" i="1"/>
  <c r="F22" i="1"/>
  <c r="K22" i="1" l="1"/>
  <c r="M6" i="1"/>
  <c r="M22" i="1" s="1"/>
</calcChain>
</file>

<file path=xl/sharedStrings.xml><?xml version="1.0" encoding="utf-8"?>
<sst xmlns="http://schemas.openxmlformats.org/spreadsheetml/2006/main" count="125" uniqueCount="125">
  <si>
    <t>SOCIETY MAINTENANCE CHARGES REGISTER</t>
  </si>
  <si>
    <t>Flat-wise maintenance billing on carpet area with sinking fund, water charges and arrears | ExcelGurukulOnline.com</t>
  </si>
  <si>
    <t>Flat No</t>
  </si>
  <si>
    <t>Owner Name</t>
  </si>
  <si>
    <t>Carpet Area (Sq Ft)</t>
  </si>
  <si>
    <t>Rate per Sq Ft</t>
  </si>
  <si>
    <t>Monthly Maintenance</t>
  </si>
  <si>
    <t>Sinking Fund</t>
  </si>
  <si>
    <t>Water Charges</t>
  </si>
  <si>
    <t>Total Due (INR)</t>
  </si>
  <si>
    <t>Amount Received</t>
  </si>
  <si>
    <t>Arrears</t>
  </si>
  <si>
    <t>Receipt Date</t>
  </si>
  <si>
    <t>Status</t>
  </si>
  <si>
    <t>A-101</t>
  </si>
  <si>
    <t>Ramesh Chandra Gupta</t>
  </si>
  <si>
    <t>A-102</t>
  </si>
  <si>
    <t>Sheetal Vinod Deshmukh</t>
  </si>
  <si>
    <t>A-103</t>
  </si>
  <si>
    <t>Faisal Ahmed Sheikh</t>
  </si>
  <si>
    <t>A-104</t>
  </si>
  <si>
    <t>Prakash Baburao Shinde</t>
  </si>
  <si>
    <t>B-201</t>
  </si>
  <si>
    <t>Anjali Rakesh Mishra</t>
  </si>
  <si>
    <t>B-202</t>
  </si>
  <si>
    <t>Suresh Kumar Agarwal</t>
  </si>
  <si>
    <t>B-203</t>
  </si>
  <si>
    <t>Jaya Prakash Rao</t>
  </si>
  <si>
    <t>B-204</t>
  </si>
  <si>
    <t>Manisha Sanjay Patil</t>
  </si>
  <si>
    <t>C-301</t>
  </si>
  <si>
    <t>Devendra Singh Chauhan</t>
  </si>
  <si>
    <t>C-302</t>
  </si>
  <si>
    <t>Rekha Mahesh Joshi</t>
  </si>
  <si>
    <t>C-303</t>
  </si>
  <si>
    <t>Thomas Kurien Mathew</t>
  </si>
  <si>
    <t>C-304</t>
  </si>
  <si>
    <t>Ashok Ramdas Kadam</t>
  </si>
  <si>
    <t>D-401</t>
  </si>
  <si>
    <t>Nandini Krishnan Iyer</t>
  </si>
  <si>
    <t>D-402</t>
  </si>
  <si>
    <t>Harpreet Singh Bedi</t>
  </si>
  <si>
    <t>D-403</t>
  </si>
  <si>
    <t>Vandana Ashish Kapoor</t>
  </si>
  <si>
    <t>D-404</t>
  </si>
  <si>
    <t>Sanjeev Ratan Malhotra</t>
  </si>
  <si>
    <t>TOTAL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</si>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</sst>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Arial"/>
      <charset val="1"/>
    </font>
    <font>
      <i/>
      <sz val="9"/>
      <color rgb="FF666666"/>
      <name val="Arial"/>
      <charset val="1"/>
    </font>
    <font>
      <b/>
      <sz val="10"/>
      <color rgb="FFFFFFFF"/>
      <name val="Arial"/>
      <charset val="1"/>
    </font>
    <font>
      <sz val="10"/>
      <color rgb="FF333333"/>
      <name val="Arial"/>
      <charset val="1"/>
    </font>
    <font>
      <b/>
      <sz val="10"/>
      <color rgb="FF333333"/>
      <name val="Arial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FF"/>
        <bgColor rgb="FFF5F5F5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1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1" fontId="5" fillId="3" borderId="1" xfId="0" applyNumberFormat="1" applyFont="1" applyFill="1" applyBorder="1" applyAlignment="1">
      <alignment horizontal="right" vertical="center"/>
    </xf>
    <xf numFmtId="4" fontId="5" fillId="3" borderId="1" xfId="0" applyNumberFormat="1" applyFont="1" applyFill="1" applyBorder="1" applyAlignment="1">
      <alignment horizontal="right" vertical="center"/>
    </xf>
    <xf numFmtId="3" fontId="5" fillId="3" borderId="1" xfId="0" applyNumberFormat="1" applyFont="1" applyFill="1" applyBorder="1" applyAlignment="1">
      <alignment horizontal="left" vertical="center"/>
    </xf>
    <xf numFmtId="3" fontId="5" fillId="3" borderId="1" xfId="0" applyNumberFormat="1" applyFont="1" applyFill="1" applyBorder="1" applyAlignment="1">
      <alignment horizontal="right" vertical="center"/>
    </xf>
    <xf numFmtId="164" fontId="5" fillId="3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" fontId="5" fillId="4" borderId="1" xfId="0" applyNumberFormat="1" applyFont="1" applyFill="1" applyBorder="1" applyAlignment="1">
      <alignment horizontal="right" vertical="center"/>
    </xf>
    <xf numFmtId="4" fontId="5" fillId="4" borderId="1" xfId="0" applyNumberFormat="1" applyFont="1" applyFill="1" applyBorder="1" applyAlignment="1">
      <alignment horizontal="right" vertical="center"/>
    </xf>
    <xf numFmtId="3" fontId="5" fillId="4" borderId="1" xfId="0" applyNumberFormat="1" applyFont="1" applyFill="1" applyBorder="1" applyAlignment="1">
      <alignment horizontal="left" vertical="center"/>
    </xf>
    <xf numFmtId="3" fontId="5" fillId="4" borderId="1" xfId="0" applyNumberFormat="1" applyFont="1" applyFill="1" applyBorder="1" applyAlignment="1">
      <alignment horizontal="right" vertical="center"/>
    </xf>
    <xf numFmtId="164" fontId="5" fillId="4" borderId="1" xfId="0" applyNumberFormat="1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1" fontId="6" fillId="5" borderId="1" xfId="0" applyNumberFormat="1" applyFont="1" applyFill="1" applyBorder="1" applyAlignment="1">
      <alignment horizontal="right" vertical="center"/>
    </xf>
    <xf numFmtId="4" fontId="6" fillId="5" borderId="1" xfId="0" applyNumberFormat="1" applyFont="1" applyFill="1" applyBorder="1" applyAlignment="1">
      <alignment horizontal="left" vertical="center"/>
    </xf>
    <xf numFmtId="3" fontId="6" fillId="5" borderId="1" xfId="0" applyNumberFormat="1" applyFont="1" applyFill="1" applyBorder="1" applyAlignment="1">
      <alignment horizontal="right" vertical="center"/>
    </xf>
    <xf numFmtId="164" fontId="6" fillId="5" borderId="1" xfId="0" applyNumberFormat="1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right" vertical="center"/>
    </xf>
    <xf numFmtId="0" fontId="1" fillId="0" borderId="0" xfId="1"/>
    <xf numFmtId="0" fontId="7" fillId="6" borderId="2" xfId="1" applyFont="1" applyFill="1" applyBorder="1" applyAlignment="1">
      <alignment horizontal="center" vertical="center"/>
    </xf>
    <xf numFmtId="0" fontId="8" fillId="7" borderId="2" xfId="1" applyFont="1" applyFill="1" applyBorder="1" applyAlignment="1">
      <alignment horizontal="center" vertical="center"/>
    </xf>
    <xf numFmtId="0" fontId="9" fillId="8" borderId="3" xfId="1" applyFont="1" applyFill="1" applyBorder="1" applyAlignment="1">
      <alignment horizontal="left" vertical="center" indent="1"/>
    </xf>
    <xf numFmtId="0" fontId="9" fillId="8" borderId="4" xfId="1" applyFont="1" applyFill="1" applyBorder="1" applyAlignment="1">
      <alignment horizontal="left" vertical="center" indent="1"/>
    </xf>
    <xf numFmtId="0" fontId="9" fillId="8" borderId="5" xfId="1" applyFont="1" applyFill="1" applyBorder="1" applyAlignment="1">
      <alignment horizontal="left" vertical="center" indent="1"/>
    </xf>
    <xf numFmtId="0" fontId="10" fillId="9" borderId="6" xfId="1" applyFont="1" applyFill="1" applyBorder="1" applyAlignment="1">
      <alignment horizontal="left" vertical="center" indent="1"/>
    </xf>
    <xf numFmtId="0" fontId="10" fillId="9" borderId="7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1" fillId="9" borderId="8" xfId="1" applyFont="1" applyFill="1" applyBorder="1" applyAlignment="1">
      <alignment horizontal="left" vertical="center" indent="1"/>
    </xf>
    <xf numFmtId="0" fontId="10" fillId="10" borderId="9" xfId="1" applyFont="1" applyFill="1" applyBorder="1" applyAlignment="1">
      <alignment horizontal="left" vertical="center" indent="1"/>
    </xf>
    <xf numFmtId="0" fontId="10" fillId="10" borderId="10" xfId="1" applyFont="1" applyFill="1" applyBorder="1" applyAlignment="1">
      <alignment horizontal="left" vertical="center" indent="1"/>
    </xf>
    <xf numFmtId="0" fontId="10" fillId="10" borderId="8" xfId="1" applyFont="1" applyFill="1" applyBorder="1" applyAlignment="1">
      <alignment horizontal="left" vertical="center" indent="1"/>
    </xf>
    <xf numFmtId="0" fontId="11" fillId="10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10" xfId="1" applyFont="1" applyFill="1" applyBorder="1" applyAlignment="1">
      <alignment horizontal="left" vertical="center" indent="1"/>
    </xf>
    <xf numFmtId="0" fontId="9" fillId="8" borderId="5" xfId="1" applyFont="1" applyFill="1" applyBorder="1" applyAlignment="1">
      <alignment horizontal="center" vertical="center"/>
    </xf>
    <xf numFmtId="0" fontId="10" fillId="10" borderId="8" xfId="1" applyFont="1" applyFill="1" applyBorder="1" applyAlignment="1">
      <alignment horizontal="center" vertical="center"/>
    </xf>
    <xf numFmtId="0" fontId="10" fillId="9" borderId="8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8F55F08B-A056-4C85-99F1-1F417F5BD3C3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2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6640625" defaultRowHeight="14.4" x14ac:dyDescent="0.3"/>
  <cols>
    <col min="1" max="1" width="2.44140625" customWidth="1"/>
    <col min="2" max="2" width="10" customWidth="1"/>
    <col min="3" max="3" width="25" customWidth="1"/>
    <col min="4" max="4" width="22" customWidth="1"/>
    <col min="5" max="5" width="17" customWidth="1"/>
    <col min="6" max="6" width="22" customWidth="1"/>
    <col min="7" max="7" width="15" customWidth="1"/>
    <col min="8" max="8" width="16" customWidth="1"/>
    <col min="9" max="10" width="18" customWidth="1"/>
    <col min="11" max="13" width="15" customWidth="1"/>
  </cols>
  <sheetData>
    <row r="2" spans="2:13" ht="25.5" customHeight="1" x14ac:dyDescent="0.3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2:13" ht="18" customHeight="1" x14ac:dyDescent="0.3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5" spans="2:13" ht="19.5" customHeight="1" x14ac:dyDescent="0.3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</row>
    <row r="6" spans="2:13" x14ac:dyDescent="0.3">
      <c r="B6" s="4" t="s">
        <v>14</v>
      </c>
      <c r="C6" s="4" t="s">
        <v>15</v>
      </c>
      <c r="D6" s="5">
        <v>620</v>
      </c>
      <c r="E6" s="6">
        <v>3.5</v>
      </c>
      <c r="F6" s="7">
        <f t="shared" ref="F6:F21" si="0">ROUND(D6*E6,0)</f>
        <v>2170</v>
      </c>
      <c r="G6" s="8">
        <v>620</v>
      </c>
      <c r="H6" s="8">
        <v>350</v>
      </c>
      <c r="I6" s="7">
        <f t="shared" ref="I6:I21" si="1">F6+G6+H6</f>
        <v>3140</v>
      </c>
      <c r="J6" s="8">
        <v>3140</v>
      </c>
      <c r="K6" s="7">
        <f t="shared" ref="K6:K21" si="2">I6-J6</f>
        <v>0</v>
      </c>
      <c r="L6" s="9">
        <v>46178</v>
      </c>
      <c r="M6" s="4" t="str">
        <f t="shared" ref="M6:M21" si="3">IF(K6&lt;=0,"Paid","Pending")</f>
        <v>Paid</v>
      </c>
    </row>
    <row r="7" spans="2:13" x14ac:dyDescent="0.3">
      <c r="B7" s="10" t="s">
        <v>16</v>
      </c>
      <c r="C7" s="10" t="s">
        <v>17</v>
      </c>
      <c r="D7" s="11">
        <v>580</v>
      </c>
      <c r="E7" s="12">
        <v>3.5</v>
      </c>
      <c r="F7" s="13">
        <f t="shared" si="0"/>
        <v>2030</v>
      </c>
      <c r="G7" s="14">
        <v>580</v>
      </c>
      <c r="H7" s="14">
        <v>350</v>
      </c>
      <c r="I7" s="13">
        <f t="shared" si="1"/>
        <v>2960</v>
      </c>
      <c r="J7" s="14">
        <v>2960</v>
      </c>
      <c r="K7" s="13">
        <f t="shared" si="2"/>
        <v>0</v>
      </c>
      <c r="L7" s="15">
        <v>46177</v>
      </c>
      <c r="M7" s="10" t="str">
        <f t="shared" si="3"/>
        <v>Paid</v>
      </c>
    </row>
    <row r="8" spans="2:13" x14ac:dyDescent="0.3">
      <c r="B8" s="4" t="s">
        <v>18</v>
      </c>
      <c r="C8" s="4" t="s">
        <v>19</v>
      </c>
      <c r="D8" s="5">
        <v>720</v>
      </c>
      <c r="E8" s="6">
        <v>3.5</v>
      </c>
      <c r="F8" s="7">
        <f t="shared" si="0"/>
        <v>2520</v>
      </c>
      <c r="G8" s="8">
        <v>720</v>
      </c>
      <c r="H8" s="8">
        <v>350</v>
      </c>
      <c r="I8" s="7">
        <f t="shared" si="1"/>
        <v>3590</v>
      </c>
      <c r="J8" s="8">
        <v>2000</v>
      </c>
      <c r="K8" s="7">
        <f t="shared" si="2"/>
        <v>1590</v>
      </c>
      <c r="L8" s="9">
        <v>46185</v>
      </c>
      <c r="M8" s="4" t="str">
        <f t="shared" si="3"/>
        <v>Pending</v>
      </c>
    </row>
    <row r="9" spans="2:13" x14ac:dyDescent="0.3">
      <c r="B9" s="10" t="s">
        <v>20</v>
      </c>
      <c r="C9" s="10" t="s">
        <v>21</v>
      </c>
      <c r="D9" s="11">
        <v>620</v>
      </c>
      <c r="E9" s="12">
        <v>3.5</v>
      </c>
      <c r="F9" s="13">
        <f t="shared" si="0"/>
        <v>2170</v>
      </c>
      <c r="G9" s="14">
        <v>620</v>
      </c>
      <c r="H9" s="14">
        <v>350</v>
      </c>
      <c r="I9" s="13">
        <f t="shared" si="1"/>
        <v>3140</v>
      </c>
      <c r="J9" s="14">
        <v>3140</v>
      </c>
      <c r="K9" s="13">
        <f t="shared" si="2"/>
        <v>0</v>
      </c>
      <c r="L9" s="15">
        <v>46176</v>
      </c>
      <c r="M9" s="10" t="str">
        <f t="shared" si="3"/>
        <v>Paid</v>
      </c>
    </row>
    <row r="10" spans="2:13" x14ac:dyDescent="0.3">
      <c r="B10" s="4" t="s">
        <v>22</v>
      </c>
      <c r="C10" s="4" t="s">
        <v>23</v>
      </c>
      <c r="D10" s="5">
        <v>850</v>
      </c>
      <c r="E10" s="6">
        <v>3.5</v>
      </c>
      <c r="F10" s="7">
        <f t="shared" si="0"/>
        <v>2975</v>
      </c>
      <c r="G10" s="8">
        <v>850</v>
      </c>
      <c r="H10" s="8">
        <v>350</v>
      </c>
      <c r="I10" s="7">
        <f t="shared" si="1"/>
        <v>4175</v>
      </c>
      <c r="J10" s="8">
        <v>4175</v>
      </c>
      <c r="K10" s="7">
        <f t="shared" si="2"/>
        <v>0</v>
      </c>
      <c r="L10" s="9">
        <v>46179</v>
      </c>
      <c r="M10" s="4" t="str">
        <f t="shared" si="3"/>
        <v>Paid</v>
      </c>
    </row>
    <row r="11" spans="2:13" x14ac:dyDescent="0.3">
      <c r="B11" s="10" t="s">
        <v>24</v>
      </c>
      <c r="C11" s="10" t="s">
        <v>25</v>
      </c>
      <c r="D11" s="11">
        <v>580</v>
      </c>
      <c r="E11" s="12">
        <v>3.5</v>
      </c>
      <c r="F11" s="13">
        <f t="shared" si="0"/>
        <v>2030</v>
      </c>
      <c r="G11" s="14">
        <v>580</v>
      </c>
      <c r="H11" s="14">
        <v>350</v>
      </c>
      <c r="I11" s="13">
        <f t="shared" si="1"/>
        <v>2960</v>
      </c>
      <c r="J11" s="14">
        <v>0</v>
      </c>
      <c r="K11" s="13">
        <f t="shared" si="2"/>
        <v>2960</v>
      </c>
      <c r="L11" s="15"/>
      <c r="M11" s="10" t="str">
        <f t="shared" si="3"/>
        <v>Pending</v>
      </c>
    </row>
    <row r="12" spans="2:13" x14ac:dyDescent="0.3">
      <c r="B12" s="4" t="s">
        <v>26</v>
      </c>
      <c r="C12" s="4" t="s">
        <v>27</v>
      </c>
      <c r="D12" s="5">
        <v>720</v>
      </c>
      <c r="E12" s="6">
        <v>3.5</v>
      </c>
      <c r="F12" s="7">
        <f t="shared" si="0"/>
        <v>2520</v>
      </c>
      <c r="G12" s="8">
        <v>720</v>
      </c>
      <c r="H12" s="8">
        <v>350</v>
      </c>
      <c r="I12" s="7">
        <f t="shared" si="1"/>
        <v>3590</v>
      </c>
      <c r="J12" s="8">
        <v>3590</v>
      </c>
      <c r="K12" s="7">
        <f t="shared" si="2"/>
        <v>0</v>
      </c>
      <c r="L12" s="9">
        <v>46181</v>
      </c>
      <c r="M12" s="4" t="str">
        <f t="shared" si="3"/>
        <v>Paid</v>
      </c>
    </row>
    <row r="13" spans="2:13" x14ac:dyDescent="0.3">
      <c r="B13" s="10" t="s">
        <v>28</v>
      </c>
      <c r="C13" s="10" t="s">
        <v>29</v>
      </c>
      <c r="D13" s="11">
        <v>620</v>
      </c>
      <c r="E13" s="12">
        <v>3.5</v>
      </c>
      <c r="F13" s="13">
        <f t="shared" si="0"/>
        <v>2170</v>
      </c>
      <c r="G13" s="14">
        <v>620</v>
      </c>
      <c r="H13" s="14">
        <v>350</v>
      </c>
      <c r="I13" s="13">
        <f t="shared" si="1"/>
        <v>3140</v>
      </c>
      <c r="J13" s="14">
        <v>3140</v>
      </c>
      <c r="K13" s="13">
        <f t="shared" si="2"/>
        <v>0</v>
      </c>
      <c r="L13" s="15">
        <v>46175</v>
      </c>
      <c r="M13" s="10" t="str">
        <f t="shared" si="3"/>
        <v>Paid</v>
      </c>
    </row>
    <row r="14" spans="2:13" x14ac:dyDescent="0.3">
      <c r="B14" s="4" t="s">
        <v>30</v>
      </c>
      <c r="C14" s="4" t="s">
        <v>31</v>
      </c>
      <c r="D14" s="5">
        <v>850</v>
      </c>
      <c r="E14" s="6">
        <v>3.5</v>
      </c>
      <c r="F14" s="7">
        <f t="shared" si="0"/>
        <v>2975</v>
      </c>
      <c r="G14" s="8">
        <v>850</v>
      </c>
      <c r="H14" s="8">
        <v>350</v>
      </c>
      <c r="I14" s="7">
        <f t="shared" si="1"/>
        <v>4175</v>
      </c>
      <c r="J14" s="8">
        <v>2500</v>
      </c>
      <c r="K14" s="7">
        <f t="shared" si="2"/>
        <v>1675</v>
      </c>
      <c r="L14" s="9">
        <v>46188</v>
      </c>
      <c r="M14" s="4" t="str">
        <f t="shared" si="3"/>
        <v>Pending</v>
      </c>
    </row>
    <row r="15" spans="2:13" x14ac:dyDescent="0.3">
      <c r="B15" s="10" t="s">
        <v>32</v>
      </c>
      <c r="C15" s="10" t="s">
        <v>33</v>
      </c>
      <c r="D15" s="11">
        <v>580</v>
      </c>
      <c r="E15" s="12">
        <v>3.5</v>
      </c>
      <c r="F15" s="13">
        <f t="shared" si="0"/>
        <v>2030</v>
      </c>
      <c r="G15" s="14">
        <v>580</v>
      </c>
      <c r="H15" s="14">
        <v>350</v>
      </c>
      <c r="I15" s="13">
        <f t="shared" si="1"/>
        <v>2960</v>
      </c>
      <c r="J15" s="14">
        <v>2960</v>
      </c>
      <c r="K15" s="13">
        <f t="shared" si="2"/>
        <v>0</v>
      </c>
      <c r="L15" s="15">
        <v>46178</v>
      </c>
      <c r="M15" s="10" t="str">
        <f t="shared" si="3"/>
        <v>Paid</v>
      </c>
    </row>
    <row r="16" spans="2:13" x14ac:dyDescent="0.3">
      <c r="B16" s="4" t="s">
        <v>34</v>
      </c>
      <c r="C16" s="4" t="s">
        <v>35</v>
      </c>
      <c r="D16" s="5">
        <v>720</v>
      </c>
      <c r="E16" s="6">
        <v>3.5</v>
      </c>
      <c r="F16" s="7">
        <f t="shared" si="0"/>
        <v>2520</v>
      </c>
      <c r="G16" s="8">
        <v>720</v>
      </c>
      <c r="H16" s="8">
        <v>350</v>
      </c>
      <c r="I16" s="7">
        <f t="shared" si="1"/>
        <v>3590</v>
      </c>
      <c r="J16" s="8">
        <v>3590</v>
      </c>
      <c r="K16" s="7">
        <f t="shared" si="2"/>
        <v>0</v>
      </c>
      <c r="L16" s="9">
        <v>46180</v>
      </c>
      <c r="M16" s="4" t="str">
        <f t="shared" si="3"/>
        <v>Paid</v>
      </c>
    </row>
    <row r="17" spans="2:13" x14ac:dyDescent="0.3">
      <c r="B17" s="10" t="s">
        <v>36</v>
      </c>
      <c r="C17" s="10" t="s">
        <v>37</v>
      </c>
      <c r="D17" s="11">
        <v>620</v>
      </c>
      <c r="E17" s="12">
        <v>3.5</v>
      </c>
      <c r="F17" s="13">
        <f t="shared" si="0"/>
        <v>2170</v>
      </c>
      <c r="G17" s="14">
        <v>620</v>
      </c>
      <c r="H17" s="14">
        <v>350</v>
      </c>
      <c r="I17" s="13">
        <f t="shared" si="1"/>
        <v>3140</v>
      </c>
      <c r="J17" s="14">
        <v>1500</v>
      </c>
      <c r="K17" s="13">
        <f t="shared" si="2"/>
        <v>1640</v>
      </c>
      <c r="L17" s="15">
        <v>46193</v>
      </c>
      <c r="M17" s="10" t="str">
        <f t="shared" si="3"/>
        <v>Pending</v>
      </c>
    </row>
    <row r="18" spans="2:13" x14ac:dyDescent="0.3">
      <c r="B18" s="4" t="s">
        <v>38</v>
      </c>
      <c r="C18" s="4" t="s">
        <v>39</v>
      </c>
      <c r="D18" s="5">
        <v>980</v>
      </c>
      <c r="E18" s="6">
        <v>3.5</v>
      </c>
      <c r="F18" s="7">
        <f t="shared" si="0"/>
        <v>3430</v>
      </c>
      <c r="G18" s="8">
        <v>980</v>
      </c>
      <c r="H18" s="8">
        <v>350</v>
      </c>
      <c r="I18" s="7">
        <f t="shared" si="1"/>
        <v>4760</v>
      </c>
      <c r="J18" s="8">
        <v>4760</v>
      </c>
      <c r="K18" s="7">
        <f t="shared" si="2"/>
        <v>0</v>
      </c>
      <c r="L18" s="9">
        <v>46177</v>
      </c>
      <c r="M18" s="4" t="str">
        <f t="shared" si="3"/>
        <v>Paid</v>
      </c>
    </row>
    <row r="19" spans="2:13" x14ac:dyDescent="0.3">
      <c r="B19" s="10" t="s">
        <v>40</v>
      </c>
      <c r="C19" s="10" t="s">
        <v>41</v>
      </c>
      <c r="D19" s="11">
        <v>850</v>
      </c>
      <c r="E19" s="12">
        <v>3.5</v>
      </c>
      <c r="F19" s="13">
        <f t="shared" si="0"/>
        <v>2975</v>
      </c>
      <c r="G19" s="14">
        <v>850</v>
      </c>
      <c r="H19" s="14">
        <v>350</v>
      </c>
      <c r="I19" s="13">
        <f t="shared" si="1"/>
        <v>4175</v>
      </c>
      <c r="J19" s="14">
        <v>4175</v>
      </c>
      <c r="K19" s="13">
        <f t="shared" si="2"/>
        <v>0</v>
      </c>
      <c r="L19" s="15">
        <v>46182</v>
      </c>
      <c r="M19" s="10" t="str">
        <f t="shared" si="3"/>
        <v>Paid</v>
      </c>
    </row>
    <row r="20" spans="2:13" x14ac:dyDescent="0.3">
      <c r="B20" s="4" t="s">
        <v>42</v>
      </c>
      <c r="C20" s="4" t="s">
        <v>43</v>
      </c>
      <c r="D20" s="5">
        <v>720</v>
      </c>
      <c r="E20" s="6">
        <v>3.5</v>
      </c>
      <c r="F20" s="7">
        <f t="shared" si="0"/>
        <v>2520</v>
      </c>
      <c r="G20" s="8">
        <v>720</v>
      </c>
      <c r="H20" s="8">
        <v>350</v>
      </c>
      <c r="I20" s="7">
        <f t="shared" si="1"/>
        <v>3590</v>
      </c>
      <c r="J20" s="8">
        <v>0</v>
      </c>
      <c r="K20" s="7">
        <f t="shared" si="2"/>
        <v>3590</v>
      </c>
      <c r="L20" s="9"/>
      <c r="M20" s="4" t="str">
        <f t="shared" si="3"/>
        <v>Pending</v>
      </c>
    </row>
    <row r="21" spans="2:13" x14ac:dyDescent="0.3">
      <c r="B21" s="10" t="s">
        <v>44</v>
      </c>
      <c r="C21" s="10" t="s">
        <v>45</v>
      </c>
      <c r="D21" s="11">
        <v>620</v>
      </c>
      <c r="E21" s="12">
        <v>3.5</v>
      </c>
      <c r="F21" s="13">
        <f t="shared" si="0"/>
        <v>2170</v>
      </c>
      <c r="G21" s="14">
        <v>620</v>
      </c>
      <c r="H21" s="14">
        <v>350</v>
      </c>
      <c r="I21" s="13">
        <f t="shared" si="1"/>
        <v>3140</v>
      </c>
      <c r="J21" s="14">
        <v>3140</v>
      </c>
      <c r="K21" s="13">
        <f t="shared" si="2"/>
        <v>0</v>
      </c>
      <c r="L21" s="15">
        <v>46179</v>
      </c>
      <c r="M21" s="10" t="str">
        <f t="shared" si="3"/>
        <v>Paid</v>
      </c>
    </row>
    <row r="22" spans="2:13" x14ac:dyDescent="0.3">
      <c r="B22" s="16"/>
      <c r="C22" s="16" t="s">
        <v>46</v>
      </c>
      <c r="D22" s="17">
        <f>SUM(D6:D21)</f>
        <v>11250</v>
      </c>
      <c r="E22" s="18"/>
      <c r="F22" s="19">
        <f t="shared" ref="F22:K22" si="4">SUM(F6:F21)</f>
        <v>39375</v>
      </c>
      <c r="G22" s="19">
        <f t="shared" si="4"/>
        <v>11250</v>
      </c>
      <c r="H22" s="19">
        <f t="shared" si="4"/>
        <v>5600</v>
      </c>
      <c r="I22" s="19">
        <f t="shared" si="4"/>
        <v>56225</v>
      </c>
      <c r="J22" s="19">
        <f t="shared" si="4"/>
        <v>44770</v>
      </c>
      <c r="K22" s="19">
        <f t="shared" si="4"/>
        <v>11455</v>
      </c>
      <c r="L22" s="20"/>
      <c r="M22" s="21" t="str">
        <f>COUNTIF(M6:M21,"Pending")&amp;" Pending"</f>
        <v>5 Pending</v>
      </c>
    </row>
  </sheetData>
  <mergeCells count="2">
    <mergeCell ref="B2:M2"/>
    <mergeCell ref="B3:M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24390-D2C6-419F-AF06-D1B1FFD30CF6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4.4" x14ac:dyDescent="0.3"/>
  <cols>
    <col min="1" max="2" width="3" style="22" customWidth="1"/>
    <col min="3" max="3" width="45.6640625" style="22" customWidth="1"/>
    <col min="4" max="4" width="65.6640625" style="22" customWidth="1"/>
    <col min="5" max="5" width="80.6640625" style="22" customWidth="1"/>
    <col min="6" max="6" width="3" style="22" customWidth="1"/>
    <col min="7" max="16384" width="8.88671875" style="22"/>
  </cols>
  <sheetData>
    <row r="1" spans="2:5" ht="8.1" customHeight="1" x14ac:dyDescent="0.3"/>
    <row r="2" spans="2:5" ht="33.9" customHeight="1" x14ac:dyDescent="0.3">
      <c r="B2" s="23" t="s">
        <v>47</v>
      </c>
      <c r="C2" s="23"/>
      <c r="D2" s="23"/>
      <c r="E2" s="23"/>
    </row>
    <row r="3" spans="2:5" ht="18" customHeight="1" x14ac:dyDescent="0.3">
      <c r="B3" s="24" t="s">
        <v>48</v>
      </c>
      <c r="C3" s="24"/>
      <c r="D3" s="24"/>
      <c r="E3" s="24"/>
    </row>
    <row r="4" spans="2:5" ht="6" customHeight="1" x14ac:dyDescent="0.3"/>
    <row r="5" spans="2:5" ht="20.100000000000001" customHeight="1" x14ac:dyDescent="0.3">
      <c r="B5" s="25" t="s">
        <v>49</v>
      </c>
      <c r="C5" s="26"/>
      <c r="D5" s="27" t="s">
        <v>50</v>
      </c>
      <c r="E5" s="27" t="s">
        <v>51</v>
      </c>
    </row>
    <row r="6" spans="2:5" ht="20.100000000000001" customHeight="1" x14ac:dyDescent="0.3">
      <c r="B6" s="28" t="s">
        <v>52</v>
      </c>
      <c r="C6" s="29"/>
      <c r="D6" s="30" t="s">
        <v>53</v>
      </c>
      <c r="E6" s="31" t="s">
        <v>54</v>
      </c>
    </row>
    <row r="7" spans="2:5" ht="20.100000000000001" customHeight="1" x14ac:dyDescent="0.3">
      <c r="B7" s="32" t="s">
        <v>55</v>
      </c>
      <c r="C7" s="33"/>
      <c r="D7" s="34" t="s">
        <v>56</v>
      </c>
      <c r="E7" s="35" t="s">
        <v>57</v>
      </c>
    </row>
    <row r="8" spans="2:5" ht="20.100000000000001" customHeight="1" x14ac:dyDescent="0.3">
      <c r="B8" s="36" t="s">
        <v>58</v>
      </c>
      <c r="C8" s="37"/>
      <c r="D8" s="30" t="s">
        <v>59</v>
      </c>
      <c r="E8" s="31" t="s">
        <v>60</v>
      </c>
    </row>
    <row r="9" spans="2:5" ht="6" customHeight="1" x14ac:dyDescent="0.3"/>
    <row r="10" spans="2:5" ht="20.100000000000001" customHeight="1" x14ac:dyDescent="0.3">
      <c r="B10" s="38" t="s">
        <v>61</v>
      </c>
      <c r="C10" s="27" t="s">
        <v>62</v>
      </c>
      <c r="D10" s="27" t="s">
        <v>63</v>
      </c>
      <c r="E10" s="27" t="s">
        <v>64</v>
      </c>
    </row>
    <row r="11" spans="2:5" ht="20.100000000000001" customHeight="1" x14ac:dyDescent="0.3">
      <c r="B11" s="39">
        <v>1</v>
      </c>
      <c r="C11" s="34" t="s">
        <v>65</v>
      </c>
      <c r="D11" s="34" t="s">
        <v>66</v>
      </c>
      <c r="E11" s="35" t="s">
        <v>67</v>
      </c>
    </row>
    <row r="12" spans="2:5" ht="20.100000000000001" customHeight="1" x14ac:dyDescent="0.3">
      <c r="B12" s="40">
        <v>2</v>
      </c>
      <c r="C12" s="30" t="s">
        <v>68</v>
      </c>
      <c r="D12" s="30" t="s">
        <v>69</v>
      </c>
      <c r="E12" s="31" t="s">
        <v>70</v>
      </c>
    </row>
    <row r="13" spans="2:5" ht="20.100000000000001" customHeight="1" x14ac:dyDescent="0.3">
      <c r="B13" s="39">
        <v>3</v>
      </c>
      <c r="C13" s="34" t="s">
        <v>71</v>
      </c>
      <c r="D13" s="34" t="s">
        <v>72</v>
      </c>
      <c r="E13" s="35" t="s">
        <v>73</v>
      </c>
    </row>
    <row r="14" spans="2:5" ht="20.100000000000001" customHeight="1" x14ac:dyDescent="0.3">
      <c r="B14" s="40">
        <v>4</v>
      </c>
      <c r="C14" s="30" t="s">
        <v>74</v>
      </c>
      <c r="D14" s="30" t="s">
        <v>75</v>
      </c>
      <c r="E14" s="31" t="s">
        <v>76</v>
      </c>
    </row>
    <row r="15" spans="2:5" ht="20.100000000000001" customHeight="1" x14ac:dyDescent="0.3">
      <c r="B15" s="39">
        <v>5</v>
      </c>
      <c r="C15" s="34" t="s">
        <v>77</v>
      </c>
      <c r="D15" s="34" t="s">
        <v>78</v>
      </c>
      <c r="E15" s="35" t="s">
        <v>79</v>
      </c>
    </row>
    <row r="16" spans="2:5" ht="20.100000000000001" customHeight="1" x14ac:dyDescent="0.3">
      <c r="B16" s="40">
        <v>6</v>
      </c>
      <c r="C16" s="30" t="s">
        <v>80</v>
      </c>
      <c r="D16" s="30" t="s">
        <v>81</v>
      </c>
      <c r="E16" s="31" t="s">
        <v>82</v>
      </c>
    </row>
    <row r="17" spans="2:5" ht="20.100000000000001" customHeight="1" x14ac:dyDescent="0.3">
      <c r="B17" s="39">
        <v>7</v>
      </c>
      <c r="C17" s="34" t="s">
        <v>83</v>
      </c>
      <c r="D17" s="34" t="s">
        <v>84</v>
      </c>
      <c r="E17" s="35" t="s">
        <v>85</v>
      </c>
    </row>
    <row r="18" spans="2:5" ht="20.100000000000001" customHeight="1" x14ac:dyDescent="0.3">
      <c r="B18" s="40">
        <v>8</v>
      </c>
      <c r="C18" s="30" t="s">
        <v>86</v>
      </c>
      <c r="D18" s="30" t="s">
        <v>87</v>
      </c>
      <c r="E18" s="31" t="s">
        <v>88</v>
      </c>
    </row>
    <row r="19" spans="2:5" ht="20.100000000000001" customHeight="1" x14ac:dyDescent="0.3">
      <c r="B19" s="39">
        <v>9</v>
      </c>
      <c r="C19" s="34" t="s">
        <v>89</v>
      </c>
      <c r="D19" s="34" t="s">
        <v>90</v>
      </c>
      <c r="E19" s="35" t="s">
        <v>91</v>
      </c>
    </row>
    <row r="20" spans="2:5" ht="20.100000000000001" customHeight="1" x14ac:dyDescent="0.3">
      <c r="B20" s="40">
        <v>10</v>
      </c>
      <c r="C20" s="30" t="s">
        <v>92</v>
      </c>
      <c r="D20" s="30" t="s">
        <v>93</v>
      </c>
      <c r="E20" s="31" t="s">
        <v>94</v>
      </c>
    </row>
    <row r="21" spans="2:5" ht="20.100000000000001" customHeight="1" x14ac:dyDescent="0.3">
      <c r="B21" s="39">
        <v>11</v>
      </c>
      <c r="C21" s="34" t="s">
        <v>95</v>
      </c>
      <c r="D21" s="34" t="s">
        <v>96</v>
      </c>
      <c r="E21" s="35" t="s">
        <v>97</v>
      </c>
    </row>
    <row r="22" spans="2:5" ht="20.100000000000001" customHeight="1" x14ac:dyDescent="0.3">
      <c r="B22" s="40">
        <v>12</v>
      </c>
      <c r="C22" s="30" t="s">
        <v>98</v>
      </c>
      <c r="D22" s="30" t="s">
        <v>99</v>
      </c>
      <c r="E22" s="31" t="s">
        <v>100</v>
      </c>
    </row>
    <row r="23" spans="2:5" ht="20.100000000000001" customHeight="1" x14ac:dyDescent="0.3">
      <c r="B23" s="39">
        <v>13</v>
      </c>
      <c r="C23" s="34" t="s">
        <v>101</v>
      </c>
      <c r="D23" s="34" t="s">
        <v>102</v>
      </c>
      <c r="E23" s="35" t="s">
        <v>103</v>
      </c>
    </row>
    <row r="24" spans="2:5" ht="20.100000000000001" customHeight="1" x14ac:dyDescent="0.3">
      <c r="B24" s="40">
        <v>14</v>
      </c>
      <c r="C24" s="30" t="s">
        <v>104</v>
      </c>
      <c r="D24" s="30" t="s">
        <v>105</v>
      </c>
      <c r="E24" s="31" t="s">
        <v>106</v>
      </c>
    </row>
    <row r="25" spans="2:5" ht="20.100000000000001" customHeight="1" x14ac:dyDescent="0.3">
      <c r="B25" s="39">
        <v>15</v>
      </c>
      <c r="C25" s="34" t="s">
        <v>107</v>
      </c>
      <c r="D25" s="34" t="s">
        <v>108</v>
      </c>
      <c r="E25" s="35" t="s">
        <v>109</v>
      </c>
    </row>
    <row r="26" spans="2:5" ht="20.100000000000001" customHeight="1" x14ac:dyDescent="0.3">
      <c r="B26" s="40">
        <v>16</v>
      </c>
      <c r="C26" s="30" t="s">
        <v>110</v>
      </c>
      <c r="D26" s="30" t="s">
        <v>111</v>
      </c>
      <c r="E26" s="31" t="s">
        <v>112</v>
      </c>
    </row>
    <row r="27" spans="2:5" ht="20.100000000000001" customHeight="1" x14ac:dyDescent="0.3">
      <c r="B27" s="39">
        <v>17</v>
      </c>
      <c r="C27" s="34" t="s">
        <v>113</v>
      </c>
      <c r="D27" s="34" t="s">
        <v>114</v>
      </c>
      <c r="E27" s="35" t="s">
        <v>115</v>
      </c>
    </row>
    <row r="28" spans="2:5" ht="20.100000000000001" customHeight="1" x14ac:dyDescent="0.3">
      <c r="B28" s="40">
        <v>18</v>
      </c>
      <c r="C28" s="30" t="s">
        <v>116</v>
      </c>
      <c r="D28" s="30" t="s">
        <v>117</v>
      </c>
      <c r="E28" s="31" t="s">
        <v>118</v>
      </c>
    </row>
    <row r="29" spans="2:5" ht="20.100000000000001" customHeight="1" x14ac:dyDescent="0.3">
      <c r="B29" s="39">
        <v>19</v>
      </c>
      <c r="C29" s="34" t="s">
        <v>119</v>
      </c>
      <c r="D29" s="34" t="s">
        <v>120</v>
      </c>
      <c r="E29" s="35" t="s">
        <v>121</v>
      </c>
    </row>
    <row r="30" spans="2:5" ht="20.100000000000001" customHeight="1" x14ac:dyDescent="0.3">
      <c r="B30" s="40">
        <v>20</v>
      </c>
      <c r="C30" s="30" t="s">
        <v>122</v>
      </c>
      <c r="D30" s="30" t="s">
        <v>123</v>
      </c>
      <c r="E30" s="31" t="s">
        <v>124</v>
      </c>
    </row>
    <row r="31" spans="2:5" ht="6" customHeight="1" x14ac:dyDescent="0.3"/>
    <row r="32" spans="2:5" ht="8.1" customHeight="1" x14ac:dyDescent="0.3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BDF3ED58-4606-49FC-BF02-FA15C8E7016F}"/>
    <hyperlink ref="E7" r:id="rId2" tooltip="Browse all template categories" xr:uid="{873FC852-2A08-4F1D-8A3B-CDF2B4E89DC5}"/>
    <hyperlink ref="E8" r:id="rId3" tooltip="Email Excel Gurukul Online for custom templates" xr:uid="{8E398145-ADD3-457B-9BE0-03CE38E8BC00}"/>
    <hyperlink ref="E11" r:id="rId4" tooltip="Browse 📊  Project Management templates on Excel Gurukul Online" xr:uid="{7023486D-647B-469D-BED0-75A7D6B16C8A}"/>
    <hyperlink ref="E12" r:id="rId5" tooltip="Browse 📉  Charts, Dashboards &amp; Analytics templates on Excel Gurukul Online" xr:uid="{A658BDA2-698C-4481-A90F-3CCEA164EEB8}"/>
    <hyperlink ref="E13" r:id="rId6" tooltip="Browse 💻  Technology &amp; IT templates on Excel Gurukul Online" xr:uid="{5B0BFD06-F9CF-4493-9C1C-61D9FE9ACEB5}"/>
    <hyperlink ref="E14" r:id="rId7" tooltip="Browse 🏛️  Corporate Governance templates on Excel Gurukul Online" xr:uid="{58D5768F-2E2B-483A-91B9-B3F944B5AED9}"/>
    <hyperlink ref="E15" r:id="rId8" tooltip="Browse 📈  Sales &amp; Marketing templates on Excel Gurukul Online" xr:uid="{82003E6F-52A3-41BB-9601-2817DCEE6102}"/>
    <hyperlink ref="E16" r:id="rId9" xr:uid="{9BDD1379-6786-4F5B-B40F-86E24B0C3473}"/>
    <hyperlink ref="E17" r:id="rId10" xr:uid="{1C4D23C3-F479-46EE-952E-4F36BA06B57B}"/>
    <hyperlink ref="E18" r:id="rId11" tooltip="Browse 💼  Business &amp; Operations templates on Excel Gurukul Online" xr:uid="{FC91B17E-D0EF-4B22-B7EE-4559BC5DCCD3}"/>
    <hyperlink ref="E19" r:id="rId12" tooltip="Browse ⚖️  Legal &amp; Compliance templates on Excel Gurukul Online" xr:uid="{4BF458B5-0193-4A0F-B2D7-915453EA4E4F}"/>
    <hyperlink ref="E20" r:id="rId13" xr:uid="{BA5F0E80-758D-49C0-B6C0-3F5D510C0320}"/>
    <hyperlink ref="E22" r:id="rId14" xr:uid="{7729AFD3-BB22-482D-87F3-25C6E9553ED4}"/>
    <hyperlink ref="E23" r:id="rId15" xr:uid="{B58B74A2-521D-466E-BA6E-0CFCACC89081}"/>
    <hyperlink ref="E24" r:id="rId16" xr:uid="{8AD30EB4-1203-48BE-A95C-507FDB6DF872}"/>
    <hyperlink ref="E25" r:id="rId17" xr:uid="{297CFCCA-672E-4405-9D27-F4818EB91580}"/>
    <hyperlink ref="E26" r:id="rId18" tooltip="Browse 🏨  Hospitality &amp; Tourism templates on Excel Gurukul Online" xr:uid="{780C5624-6EFE-4805-8149-6A175F50AEED}"/>
    <hyperlink ref="E27" r:id="rId19" tooltip="Browse 📦  Inventory &amp; Logistics templates on Excel Gurukul Online" xr:uid="{6D9DFE3C-F6FC-488F-BBE2-5138D47E67CC}"/>
    <hyperlink ref="E28" r:id="rId20" xr:uid="{090086DF-A1D0-4FE0-8319-61FB4EDD13E5}"/>
    <hyperlink ref="E29" r:id="rId21" xr:uid="{28C84894-9299-41E7-AB74-DED2610D8B1E}"/>
    <hyperlink ref="E30" r:id="rId22" xr:uid="{7FD25182-8A90-4CCB-9F19-1E0873AD1ADD}"/>
    <hyperlink ref="E21" r:id="rId23" xr:uid="{1D0FD8B0-9022-4819-AA6E-F5FD707E4876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Maintenance Register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2026-07-22T18:26:12Z</dcterms:created>
  <dcterms:modified xsi:type="dcterms:W3CDTF">2026-07-22T18:32:41Z</dcterms:modified>
  <dc:language>en-US</dc:language>
</cp:coreProperties>
</file>